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espada\Desktop\"/>
    </mc:Choice>
  </mc:AlternateContent>
  <xr:revisionPtr revIDLastSave="0" documentId="8_{C01332FC-0007-445D-8AE1-48F6BFB88E73}" xr6:coauthVersionLast="36" xr6:coauthVersionMax="36" xr10:uidLastSave="{00000000-0000-0000-0000-000000000000}"/>
  <bookViews>
    <workbookView xWindow="0" yWindow="0" windowWidth="23040" windowHeight="9195" xr2:uid="{00000000-000D-0000-FFFF-FFFF00000000}"/>
  </bookViews>
  <sheets>
    <sheet name="KK metode - pravokutni p.p." sheetId="1" r:id="rId1"/>
    <sheet name="KK metode - kružni p.p." sheetId="2" r:id="rId2"/>
    <sheet name="Plan i zapis održavanja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3" i="1" l="1"/>
  <c r="H193" i="1"/>
  <c r="I190" i="1"/>
  <c r="H190" i="1"/>
  <c r="K190" i="1" s="1"/>
  <c r="L190" i="1" s="1"/>
  <c r="M190" i="1" s="1"/>
  <c r="I187" i="1"/>
  <c r="H187" i="1"/>
  <c r="I184" i="1"/>
  <c r="H184" i="1"/>
  <c r="I181" i="1"/>
  <c r="H181" i="1"/>
  <c r="I178" i="1"/>
  <c r="H178" i="1"/>
  <c r="K178" i="1" s="1"/>
  <c r="L178" i="1" s="1"/>
  <c r="M178" i="1" s="1"/>
  <c r="I175" i="1"/>
  <c r="H175" i="1"/>
  <c r="I172" i="1"/>
  <c r="H172" i="1"/>
  <c r="I169" i="1"/>
  <c r="H169" i="1"/>
  <c r="I166" i="1"/>
  <c r="H166" i="1"/>
  <c r="I163" i="1"/>
  <c r="H163" i="1"/>
  <c r="I160" i="1"/>
  <c r="H160" i="1"/>
  <c r="I157" i="1"/>
  <c r="H157" i="1"/>
  <c r="I154" i="1"/>
  <c r="H154" i="1"/>
  <c r="K154" i="1" s="1"/>
  <c r="L154" i="1" s="1"/>
  <c r="M154" i="1" s="1"/>
  <c r="I151" i="1"/>
  <c r="H151" i="1"/>
  <c r="I148" i="1"/>
  <c r="H148" i="1"/>
  <c r="I145" i="1"/>
  <c r="H145" i="1"/>
  <c r="I142" i="1"/>
  <c r="H142" i="1"/>
  <c r="I139" i="1"/>
  <c r="H139" i="1"/>
  <c r="I136" i="1"/>
  <c r="H136" i="1"/>
  <c r="I133" i="1"/>
  <c r="H133" i="1"/>
  <c r="I130" i="1"/>
  <c r="H130" i="1"/>
  <c r="I127" i="1"/>
  <c r="H127" i="1"/>
  <c r="I124" i="1"/>
  <c r="H124" i="1"/>
  <c r="I121" i="1"/>
  <c r="H121" i="1"/>
  <c r="I118" i="1"/>
  <c r="H118" i="1"/>
  <c r="I115" i="1"/>
  <c r="H115" i="1"/>
  <c r="I112" i="1"/>
  <c r="H112" i="1"/>
  <c r="I109" i="1"/>
  <c r="H109" i="1"/>
  <c r="I106" i="1"/>
  <c r="H106" i="1"/>
  <c r="I103" i="1"/>
  <c r="H103" i="1"/>
  <c r="I100" i="1"/>
  <c r="H100" i="1"/>
  <c r="I97" i="1"/>
  <c r="H97" i="1"/>
  <c r="I94" i="1"/>
  <c r="H94" i="1"/>
  <c r="I91" i="1"/>
  <c r="H91" i="1"/>
  <c r="I88" i="1"/>
  <c r="H88" i="1"/>
  <c r="I85" i="1"/>
  <c r="H85" i="1"/>
  <c r="I82" i="1"/>
  <c r="H82" i="1"/>
  <c r="I79" i="1"/>
  <c r="H79" i="1"/>
  <c r="I76" i="1"/>
  <c r="H76" i="1"/>
  <c r="I73" i="1"/>
  <c r="H73" i="1"/>
  <c r="I70" i="1"/>
  <c r="H70" i="1"/>
  <c r="I67" i="1"/>
  <c r="H67" i="1"/>
  <c r="I64" i="1"/>
  <c r="H64" i="1"/>
  <c r="I61" i="1"/>
  <c r="H61" i="1"/>
  <c r="I58" i="1"/>
  <c r="H58" i="1"/>
  <c r="I55" i="1"/>
  <c r="H55" i="1"/>
  <c r="I52" i="1"/>
  <c r="H52" i="1"/>
  <c r="I49" i="1"/>
  <c r="H49" i="1"/>
  <c r="I46" i="1"/>
  <c r="H46" i="1"/>
  <c r="K46" i="1" s="1"/>
  <c r="M46" i="1" s="1"/>
  <c r="I43" i="1"/>
  <c r="H43" i="1"/>
  <c r="I40" i="1"/>
  <c r="H40" i="1"/>
  <c r="K40" i="1" s="1"/>
  <c r="M40" i="1" s="1"/>
  <c r="I37" i="1"/>
  <c r="H37" i="1"/>
  <c r="I34" i="1"/>
  <c r="H34" i="1"/>
  <c r="K148" i="1" l="1"/>
  <c r="L148" i="1" s="1"/>
  <c r="M148" i="1" s="1"/>
  <c r="K160" i="1"/>
  <c r="L160" i="1" s="1"/>
  <c r="M160" i="1" s="1"/>
  <c r="P160" i="1" s="1"/>
  <c r="K172" i="1"/>
  <c r="L172" i="1" s="1"/>
  <c r="M172" i="1" s="1"/>
  <c r="K193" i="1"/>
  <c r="L193" i="1" s="1"/>
  <c r="M193" i="1" s="1"/>
  <c r="K181" i="1"/>
  <c r="L181" i="1" s="1"/>
  <c r="M181" i="1" s="1"/>
  <c r="Q181" i="1" s="1"/>
  <c r="K187" i="1"/>
  <c r="L187" i="1" s="1"/>
  <c r="M187" i="1" s="1"/>
  <c r="P187" i="1" s="1"/>
  <c r="K175" i="1"/>
  <c r="L175" i="1" s="1"/>
  <c r="M175" i="1" s="1"/>
  <c r="P175" i="1" s="1"/>
  <c r="K157" i="1"/>
  <c r="L157" i="1" s="1"/>
  <c r="M157" i="1" s="1"/>
  <c r="Q157" i="1" s="1"/>
  <c r="K166" i="1"/>
  <c r="L166" i="1" s="1"/>
  <c r="M166" i="1" s="1"/>
  <c r="Q166" i="1" s="1"/>
  <c r="K49" i="1"/>
  <c r="M49" i="1" s="1"/>
  <c r="K145" i="1"/>
  <c r="L145" i="1" s="1"/>
  <c r="M145" i="1" s="1"/>
  <c r="P145" i="1" s="1"/>
  <c r="K169" i="1"/>
  <c r="L169" i="1" s="1"/>
  <c r="M169" i="1" s="1"/>
  <c r="P169" i="1" s="1"/>
  <c r="K55" i="1"/>
  <c r="M55" i="1" s="1"/>
  <c r="K151" i="1"/>
  <c r="L151" i="1" s="1"/>
  <c r="M151" i="1" s="1"/>
  <c r="Q151" i="1" s="1"/>
  <c r="K163" i="1"/>
  <c r="L163" i="1" s="1"/>
  <c r="M163" i="1" s="1"/>
  <c r="P163" i="1" s="1"/>
  <c r="K184" i="1"/>
  <c r="L184" i="1" s="1"/>
  <c r="M184" i="1" s="1"/>
  <c r="P184" i="1" s="1"/>
  <c r="K139" i="1"/>
  <c r="M139" i="1" s="1"/>
  <c r="K130" i="1"/>
  <c r="M130" i="1" s="1"/>
  <c r="K142" i="1"/>
  <c r="M142" i="1" s="1"/>
  <c r="K136" i="1"/>
  <c r="M136" i="1" s="1"/>
  <c r="K133" i="1"/>
  <c r="M133" i="1" s="1"/>
  <c r="K127" i="1"/>
  <c r="M127" i="1" s="1"/>
  <c r="K124" i="1"/>
  <c r="M124" i="1" s="1"/>
  <c r="K121" i="1"/>
  <c r="M121" i="1" s="1"/>
  <c r="K118" i="1"/>
  <c r="M118" i="1" s="1"/>
  <c r="K115" i="1"/>
  <c r="M115" i="1" s="1"/>
  <c r="K112" i="1"/>
  <c r="M112" i="1" s="1"/>
  <c r="K109" i="1"/>
  <c r="M109" i="1" s="1"/>
  <c r="K106" i="1"/>
  <c r="M106" i="1" s="1"/>
  <c r="K103" i="1"/>
  <c r="M103" i="1" s="1"/>
  <c r="K100" i="1"/>
  <c r="M100" i="1" s="1"/>
  <c r="K97" i="1"/>
  <c r="M97" i="1" s="1"/>
  <c r="K94" i="1"/>
  <c r="M94" i="1" s="1"/>
  <c r="K91" i="1"/>
  <c r="M91" i="1" s="1"/>
  <c r="K88" i="1"/>
  <c r="M88" i="1" s="1"/>
  <c r="K82" i="1"/>
  <c r="M82" i="1" s="1"/>
  <c r="K76" i="1"/>
  <c r="M76" i="1" s="1"/>
  <c r="K73" i="1"/>
  <c r="M73" i="1" s="1"/>
  <c r="Q73" i="1" s="1"/>
  <c r="K67" i="1"/>
  <c r="M67" i="1" s="1"/>
  <c r="K64" i="1"/>
  <c r="M64" i="1" s="1"/>
  <c r="K85" i="1"/>
  <c r="M85" i="1" s="1"/>
  <c r="K79" i="1"/>
  <c r="M79" i="1" s="1"/>
  <c r="K70" i="1"/>
  <c r="M70" i="1" s="1"/>
  <c r="K58" i="1"/>
  <c r="M58" i="1" s="1"/>
  <c r="K52" i="1"/>
  <c r="M52" i="1" s="1"/>
  <c r="K43" i="1"/>
  <c r="M43" i="1" s="1"/>
  <c r="K34" i="1"/>
  <c r="M34" i="1" s="1"/>
  <c r="K61" i="1"/>
  <c r="M61" i="1" s="1"/>
  <c r="K37" i="1"/>
  <c r="M37" i="1" s="1"/>
  <c r="Q193" i="1"/>
  <c r="P193" i="1"/>
  <c r="Q190" i="1"/>
  <c r="P190" i="1"/>
  <c r="Q178" i="1"/>
  <c r="P178" i="1"/>
  <c r="P172" i="1"/>
  <c r="Q172" i="1"/>
  <c r="Q160" i="1"/>
  <c r="P154" i="1"/>
  <c r="Q154" i="1"/>
  <c r="Q145" i="1"/>
  <c r="Q148" i="1"/>
  <c r="P148" i="1"/>
  <c r="P157" i="1" l="1"/>
  <c r="P151" i="1"/>
  <c r="Q169" i="1"/>
  <c r="P181" i="1"/>
  <c r="Q175" i="1"/>
  <c r="Q187" i="1"/>
  <c r="Q163" i="1"/>
  <c r="Q184" i="1"/>
  <c r="P166" i="1"/>
  <c r="I122" i="2"/>
  <c r="K122" i="2" s="1"/>
  <c r="L122" i="2" s="1"/>
  <c r="M122" i="2" s="1"/>
  <c r="I124" i="2"/>
  <c r="K124" i="2"/>
  <c r="L124" i="2"/>
  <c r="M124" i="2" s="1"/>
  <c r="I126" i="2"/>
  <c r="K126" i="2"/>
  <c r="L126" i="2" s="1"/>
  <c r="M126" i="2" s="1"/>
  <c r="I128" i="2"/>
  <c r="K128" i="2" s="1"/>
  <c r="L128" i="2" s="1"/>
  <c r="M128" i="2" s="1"/>
  <c r="I130" i="2"/>
  <c r="K130" i="2" s="1"/>
  <c r="L130" i="2" s="1"/>
  <c r="M130" i="2" s="1"/>
  <c r="I132" i="2"/>
  <c r="K132" i="2"/>
  <c r="L132" i="2"/>
  <c r="M132" i="2" s="1"/>
  <c r="I134" i="2"/>
  <c r="K134" i="2" s="1"/>
  <c r="L134" i="2" s="1"/>
  <c r="M134" i="2" s="1"/>
  <c r="I136" i="2"/>
  <c r="K136" i="2" s="1"/>
  <c r="L136" i="2" s="1"/>
  <c r="M136" i="2" s="1"/>
  <c r="I138" i="2"/>
  <c r="K138" i="2" s="1"/>
  <c r="L138" i="2" s="1"/>
  <c r="M138" i="2" s="1"/>
  <c r="I140" i="2"/>
  <c r="K140" i="2" s="1"/>
  <c r="L140" i="2" s="1"/>
  <c r="M140" i="2" s="1"/>
  <c r="I142" i="2"/>
  <c r="K142" i="2"/>
  <c r="L142" i="2" s="1"/>
  <c r="M142" i="2" s="1"/>
  <c r="I144" i="2"/>
  <c r="K144" i="2" s="1"/>
  <c r="L144" i="2" s="1"/>
  <c r="M144" i="2" s="1"/>
  <c r="I146" i="2"/>
  <c r="K146" i="2" s="1"/>
  <c r="L146" i="2" s="1"/>
  <c r="M146" i="2" s="1"/>
  <c r="I148" i="2"/>
  <c r="K148" i="2"/>
  <c r="L148" i="2" s="1"/>
  <c r="M148" i="2" s="1"/>
  <c r="P122" i="2" l="1"/>
  <c r="Q122" i="2"/>
  <c r="Q128" i="2"/>
  <c r="P128" i="2"/>
  <c r="Q138" i="2"/>
  <c r="P138" i="2"/>
  <c r="Q134" i="2"/>
  <c r="P134" i="2"/>
  <c r="P130" i="2"/>
  <c r="Q130" i="2"/>
  <c r="Q136" i="2"/>
  <c r="P136" i="2"/>
  <c r="Q126" i="2"/>
  <c r="P126" i="2"/>
  <c r="Q142" i="2"/>
  <c r="P142" i="2"/>
  <c r="P124" i="2"/>
  <c r="Q124" i="2"/>
  <c r="P148" i="2"/>
  <c r="Q148" i="2"/>
  <c r="Q146" i="2"/>
  <c r="P146" i="2"/>
  <c r="Q144" i="2"/>
  <c r="P144" i="2"/>
  <c r="P132" i="2"/>
  <c r="Q132" i="2"/>
  <c r="P140" i="2"/>
  <c r="Q140" i="2"/>
  <c r="I116" i="2" l="1"/>
  <c r="K116" i="2"/>
  <c r="L116" i="2" s="1"/>
  <c r="M116" i="2" s="1"/>
  <c r="I118" i="2"/>
  <c r="K118" i="2"/>
  <c r="L118" i="2" s="1"/>
  <c r="M118" i="2" s="1"/>
  <c r="I120" i="2"/>
  <c r="K120" i="2"/>
  <c r="L120" i="2" s="1"/>
  <c r="M120" i="2" s="1"/>
  <c r="H19" i="1"/>
  <c r="I19" i="1"/>
  <c r="H22" i="1"/>
  <c r="I22" i="1"/>
  <c r="H25" i="1"/>
  <c r="I25" i="1"/>
  <c r="H28" i="1"/>
  <c r="I28" i="1"/>
  <c r="H31" i="1"/>
  <c r="I31" i="1"/>
  <c r="H10" i="1"/>
  <c r="I10" i="1"/>
  <c r="H13" i="1"/>
  <c r="I13" i="1"/>
  <c r="H16" i="1"/>
  <c r="I16" i="1"/>
  <c r="I86" i="2"/>
  <c r="K86" i="2" s="1"/>
  <c r="L86" i="2" s="1"/>
  <c r="I88" i="2"/>
  <c r="K88" i="2" s="1"/>
  <c r="L88" i="2" s="1"/>
  <c r="I90" i="2"/>
  <c r="K90" i="2" s="1"/>
  <c r="L90" i="2" s="1"/>
  <c r="I92" i="2"/>
  <c r="K92" i="2" s="1"/>
  <c r="L92" i="2" s="1"/>
  <c r="I96" i="2"/>
  <c r="K96" i="2" s="1"/>
  <c r="L96" i="2" s="1"/>
  <c r="M96" i="2" s="1"/>
  <c r="I100" i="2"/>
  <c r="K100" i="2" s="1"/>
  <c r="L100" i="2" s="1"/>
  <c r="M100" i="2" s="1"/>
  <c r="I102" i="2"/>
  <c r="K102" i="2"/>
  <c r="L102" i="2"/>
  <c r="M102" i="2" s="1"/>
  <c r="I104" i="2"/>
  <c r="K104" i="2" s="1"/>
  <c r="L104" i="2" s="1"/>
  <c r="M104" i="2" s="1"/>
  <c r="I106" i="2"/>
  <c r="K106" i="2"/>
  <c r="L106" i="2" s="1"/>
  <c r="M106" i="2" s="1"/>
  <c r="I108" i="2"/>
  <c r="K108" i="2"/>
  <c r="L108" i="2" s="1"/>
  <c r="M108" i="2" s="1"/>
  <c r="I110" i="2"/>
  <c r="K110" i="2" s="1"/>
  <c r="L110" i="2" s="1"/>
  <c r="M110" i="2" s="1"/>
  <c r="I112" i="2"/>
  <c r="K112" i="2"/>
  <c r="L112" i="2" s="1"/>
  <c r="M112" i="2" s="1"/>
  <c r="I114" i="2"/>
  <c r="K114" i="2"/>
  <c r="L114" i="2"/>
  <c r="M114" i="2" s="1"/>
  <c r="I62" i="2"/>
  <c r="K62" i="2" s="1"/>
  <c r="L62" i="2" s="1"/>
  <c r="I64" i="2"/>
  <c r="K64" i="2" s="1"/>
  <c r="L64" i="2" s="1"/>
  <c r="I66" i="2"/>
  <c r="K66" i="2" s="1"/>
  <c r="L66" i="2" s="1"/>
  <c r="I68" i="2"/>
  <c r="K68" i="2" s="1"/>
  <c r="L68" i="2" s="1"/>
  <c r="I70" i="2"/>
  <c r="K70" i="2" s="1"/>
  <c r="L70" i="2" s="1"/>
  <c r="I72" i="2"/>
  <c r="K72" i="2" s="1"/>
  <c r="L72" i="2" s="1"/>
  <c r="I74" i="2"/>
  <c r="K74" i="2" s="1"/>
  <c r="L74" i="2" s="1"/>
  <c r="I76" i="2"/>
  <c r="K76" i="2" s="1"/>
  <c r="L76" i="2" s="1"/>
  <c r="I78" i="2"/>
  <c r="K78" i="2" s="1"/>
  <c r="L78" i="2" s="1"/>
  <c r="I80" i="2"/>
  <c r="K80" i="2" s="1"/>
  <c r="L80" i="2" s="1"/>
  <c r="I82" i="2"/>
  <c r="K82" i="2" s="1"/>
  <c r="L82" i="2"/>
  <c r="I84" i="2"/>
  <c r="K84" i="2" s="1"/>
  <c r="L84" i="2" s="1"/>
  <c r="I58" i="2"/>
  <c r="K58" i="2" s="1"/>
  <c r="L58" i="2" s="1"/>
  <c r="I60" i="2"/>
  <c r="K60" i="2" s="1"/>
  <c r="L60" i="2" s="1"/>
  <c r="I56" i="2"/>
  <c r="K56" i="2" s="1"/>
  <c r="L56" i="2" s="1"/>
  <c r="I54" i="2"/>
  <c r="K54" i="2" s="1"/>
  <c r="L54" i="2" s="1"/>
  <c r="I48" i="2"/>
  <c r="K48" i="2" s="1"/>
  <c r="L48" i="2" s="1"/>
  <c r="I50" i="2"/>
  <c r="K50" i="2" s="1"/>
  <c r="L50" i="2" s="1"/>
  <c r="I52" i="2"/>
  <c r="K52" i="2" s="1"/>
  <c r="L52" i="2" s="1"/>
  <c r="I22" i="2"/>
  <c r="K22" i="2" s="1"/>
  <c r="L22" i="2" s="1"/>
  <c r="I24" i="2"/>
  <c r="K24" i="2" s="1"/>
  <c r="L24" i="2" s="1"/>
  <c r="I26" i="2"/>
  <c r="K26" i="2" s="1"/>
  <c r="L26" i="2" s="1"/>
  <c r="I28" i="2"/>
  <c r="K28" i="2" s="1"/>
  <c r="L28" i="2" s="1"/>
  <c r="I30" i="2"/>
  <c r="K30" i="2" s="1"/>
  <c r="L30" i="2" s="1"/>
  <c r="I32" i="2"/>
  <c r="K32" i="2" s="1"/>
  <c r="L32" i="2" s="1"/>
  <c r="I34" i="2"/>
  <c r="K34" i="2"/>
  <c r="L34" i="2" s="1"/>
  <c r="I36" i="2"/>
  <c r="K36" i="2" s="1"/>
  <c r="L36" i="2" s="1"/>
  <c r="I38" i="2"/>
  <c r="K38" i="2" s="1"/>
  <c r="L38" i="2" s="1"/>
  <c r="I40" i="2"/>
  <c r="K40" i="2" s="1"/>
  <c r="L40" i="2" s="1"/>
  <c r="I42" i="2"/>
  <c r="K42" i="2" s="1"/>
  <c r="L42" i="2" s="1"/>
  <c r="I44" i="2"/>
  <c r="K44" i="2" s="1"/>
  <c r="L44" i="2" s="1"/>
  <c r="I46" i="2"/>
  <c r="K46" i="2"/>
  <c r="L46" i="2" s="1"/>
  <c r="I18" i="2"/>
  <c r="K18" i="2" s="1"/>
  <c r="L18" i="2" s="1"/>
  <c r="I20" i="2"/>
  <c r="K20" i="2" s="1"/>
  <c r="L20" i="2" s="1"/>
  <c r="I14" i="2"/>
  <c r="K14" i="2" s="1"/>
  <c r="L14" i="2" s="1"/>
  <c r="I16" i="2"/>
  <c r="K16" i="2" s="1"/>
  <c r="L16" i="2" s="1"/>
  <c r="K31" i="1" l="1"/>
  <c r="M31" i="1" s="1"/>
  <c r="K22" i="1"/>
  <c r="M22" i="1" s="1"/>
  <c r="P110" i="2"/>
  <c r="Q110" i="2"/>
  <c r="P120" i="2"/>
  <c r="Q120" i="2"/>
  <c r="Q104" i="2"/>
  <c r="P104" i="2"/>
  <c r="Q100" i="2"/>
  <c r="P100" i="2"/>
  <c r="P106" i="2"/>
  <c r="Q106" i="2"/>
  <c r="Q116" i="2"/>
  <c r="P116" i="2"/>
  <c r="P102" i="2"/>
  <c r="Q102" i="2"/>
  <c r="P114" i="2"/>
  <c r="Q114" i="2"/>
  <c r="Q108" i="2"/>
  <c r="P108" i="2"/>
  <c r="P118" i="2"/>
  <c r="Q118" i="2"/>
  <c r="P112" i="2"/>
  <c r="Q112" i="2"/>
  <c r="K13" i="1"/>
  <c r="M13" i="1" s="1"/>
  <c r="K16" i="1"/>
  <c r="M16" i="1" s="1"/>
  <c r="K28" i="1"/>
  <c r="M28" i="1" s="1"/>
  <c r="K25" i="1"/>
  <c r="M25" i="1" s="1"/>
  <c r="K10" i="1"/>
  <c r="M10" i="1" s="1"/>
  <c r="K19" i="1"/>
  <c r="M19" i="1" s="1"/>
  <c r="Q96" i="2"/>
  <c r="P96" i="2"/>
  <c r="P92" i="2"/>
  <c r="Q92" i="2"/>
  <c r="Q90" i="2"/>
  <c r="P90" i="2"/>
  <c r="Q88" i="2"/>
  <c r="P88" i="2"/>
  <c r="Q86" i="2"/>
  <c r="P86" i="2"/>
  <c r="P84" i="2"/>
  <c r="Q84" i="2"/>
  <c r="P82" i="2"/>
  <c r="Q82" i="2"/>
  <c r="P80" i="2"/>
  <c r="Q80" i="2"/>
  <c r="P78" i="2"/>
  <c r="Q78" i="2"/>
  <c r="P28" i="2"/>
  <c r="Q28" i="2"/>
  <c r="Q26" i="2"/>
  <c r="P26" i="2"/>
  <c r="P76" i="2"/>
  <c r="Q76" i="2"/>
  <c r="P74" i="2"/>
  <c r="Q74" i="2"/>
  <c r="P72" i="2"/>
  <c r="Q72" i="2"/>
  <c r="P70" i="2"/>
  <c r="Q70" i="2"/>
  <c r="P68" i="2"/>
  <c r="Q68" i="2"/>
  <c r="Q66" i="2"/>
  <c r="P66" i="2"/>
  <c r="P64" i="2"/>
  <c r="Q64" i="2"/>
  <c r="P62" i="2"/>
  <c r="Q62" i="2"/>
  <c r="P60" i="2"/>
  <c r="Q60" i="2"/>
  <c r="Q58" i="2"/>
  <c r="P58" i="2"/>
  <c r="Q56" i="2"/>
  <c r="P56" i="2"/>
  <c r="P54" i="2"/>
  <c r="Q54" i="2"/>
  <c r="P52" i="2"/>
  <c r="Q52" i="2"/>
  <c r="P50" i="2"/>
  <c r="Q50" i="2"/>
  <c r="P48" i="2"/>
  <c r="Q48" i="2"/>
  <c r="P46" i="2"/>
  <c r="Q46" i="2"/>
  <c r="P44" i="2"/>
  <c r="Q44" i="2"/>
  <c r="P42" i="2"/>
  <c r="Q42" i="2"/>
  <c r="P40" i="2"/>
  <c r="Q40" i="2"/>
  <c r="P38" i="2"/>
  <c r="Q38" i="2"/>
  <c r="P36" i="2"/>
  <c r="Q36" i="2"/>
  <c r="P34" i="2"/>
  <c r="Q34" i="2"/>
  <c r="P32" i="2"/>
  <c r="Q32" i="2"/>
  <c r="P30" i="2"/>
  <c r="Q30" i="2"/>
  <c r="P24" i="2"/>
  <c r="Q24" i="2"/>
  <c r="Q22" i="2"/>
  <c r="P22" i="2"/>
  <c r="Q20" i="2"/>
  <c r="P20" i="2"/>
  <c r="Q18" i="2"/>
  <c r="P18" i="2"/>
  <c r="Q16" i="2"/>
  <c r="P16" i="2"/>
  <c r="P14" i="2"/>
  <c r="Q14" i="2"/>
  <c r="I12" i="2"/>
  <c r="K12" i="2" s="1"/>
  <c r="L12" i="2" s="1"/>
  <c r="M12" i="2" s="1"/>
  <c r="I10" i="2"/>
  <c r="K10" i="2" s="1"/>
  <c r="L10" i="2" s="1"/>
  <c r="M10" i="2" s="1"/>
  <c r="Q12" i="2" l="1"/>
  <c r="P12" i="2"/>
  <c r="P10" i="2"/>
  <c r="Q10" i="2"/>
</calcChain>
</file>

<file path=xl/sharedStrings.xml><?xml version="1.0" encoding="utf-8"?>
<sst xmlns="http://schemas.openxmlformats.org/spreadsheetml/2006/main" count="868" uniqueCount="315">
  <si>
    <r>
      <t xml:space="preserve">Odjel: </t>
    </r>
    <r>
      <rPr>
        <b/>
        <sz val="11"/>
        <color theme="1"/>
        <rFont val="Calibri"/>
        <family val="2"/>
        <charset val="238"/>
        <scheme val="minor"/>
      </rPr>
      <t>MEHANIČKI ODJEL</t>
    </r>
  </si>
  <si>
    <r>
      <t xml:space="preserve">Voditelj odjela: </t>
    </r>
    <r>
      <rPr>
        <b/>
        <sz val="11"/>
        <color theme="1"/>
        <rFont val="Calibri"/>
        <family val="2"/>
        <charset val="238"/>
        <scheme val="minor"/>
      </rPr>
      <t>Vedrana Špada</t>
    </r>
  </si>
  <si>
    <r>
      <t>Laboratorij:</t>
    </r>
    <r>
      <rPr>
        <b/>
        <sz val="11"/>
        <color theme="1"/>
        <rFont val="Calibri"/>
        <family val="2"/>
        <charset val="238"/>
        <scheme val="minor"/>
      </rPr>
      <t xml:space="preserve"> MEHANIČKI LABORATORIJ - kidalica</t>
    </r>
  </si>
  <si>
    <r>
      <t xml:space="preserve">Oznaka dokumenta: </t>
    </r>
    <r>
      <rPr>
        <b/>
        <sz val="11"/>
        <rFont val="Calibri"/>
        <family val="2"/>
        <charset val="238"/>
        <scheme val="minor"/>
      </rPr>
      <t>DK-KK-ISO6892-1-1/0-1/2019</t>
    </r>
    <r>
      <rPr>
        <b/>
        <sz val="11"/>
        <color theme="1"/>
        <rFont val="Calibri"/>
        <family val="2"/>
        <charset val="238"/>
        <scheme val="minor"/>
      </rPr>
      <t xml:space="preserve"> (sastoji se od 2 elementa - kontrolni karton metode odvojeno za pravokutne epruvete i epruvete kružnog presjeka te plan/zapis o održavanju opreme)</t>
    </r>
  </si>
  <si>
    <t>BROJ RADNOG NALOGA</t>
  </si>
  <si>
    <t>DATUM</t>
  </si>
  <si>
    <t>OZNAKA UZORKA (KLIJENT)</t>
  </si>
  <si>
    <t>OZNAKA UZORKA (METRIS)</t>
  </si>
  <si>
    <r>
      <rPr>
        <sz val="14"/>
        <color theme="1"/>
        <rFont val="Calibri"/>
        <family val="2"/>
        <charset val="238"/>
        <scheme val="minor"/>
      </rPr>
      <t>a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[mm]</t>
    </r>
  </si>
  <si>
    <r>
      <rPr>
        <sz val="14"/>
        <color theme="1"/>
        <rFont val="Calibri"/>
        <family val="2"/>
        <charset val="238"/>
        <scheme val="minor"/>
      </rPr>
      <t>b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[mm]</t>
    </r>
  </si>
  <si>
    <t>OCJENA PRIKLADNOSTI UZORKA PREMA NORMI (RU):</t>
  </si>
  <si>
    <t>DA / NE</t>
  </si>
  <si>
    <t xml:space="preserve">POVRŠINA POPREČNOG PRESJEKA </t>
  </si>
  <si>
    <t>POČETNA MJERNA DULJINA</t>
  </si>
  <si>
    <r>
      <rPr>
        <sz val="14"/>
        <color theme="1"/>
        <rFont val="Calibri"/>
        <family val="2"/>
        <charset val="238"/>
        <scheme val="minor"/>
      </rPr>
      <t>l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[mm]</t>
    </r>
  </si>
  <si>
    <t>PARALELNA MJERNA DULJINA</t>
  </si>
  <si>
    <r>
      <rPr>
        <sz val="14"/>
        <color theme="1"/>
        <rFont val="Calibri"/>
        <family val="2"/>
        <charset val="238"/>
        <scheme val="minor"/>
      </rPr>
      <t>l</t>
    </r>
    <r>
      <rPr>
        <sz val="9"/>
        <color theme="1"/>
        <rFont val="Calibri"/>
        <family val="2"/>
        <charset val="238"/>
        <scheme val="minor"/>
      </rPr>
      <t>c</t>
    </r>
    <r>
      <rPr>
        <sz val="11"/>
        <color theme="1"/>
        <rFont val="Calibri"/>
        <family val="2"/>
        <charset val="238"/>
        <scheme val="minor"/>
      </rPr>
      <t xml:space="preserve"> [mm]</t>
    </r>
  </si>
  <si>
    <t xml:space="preserve">EKSTENZOMETAR </t>
  </si>
  <si>
    <t>VE / LE</t>
  </si>
  <si>
    <t>BRZINA ISPITIVANJA</t>
  </si>
  <si>
    <r>
      <rPr>
        <sz val="14"/>
        <color theme="1"/>
        <rFont val="Calibri"/>
        <family val="2"/>
        <charset val="238"/>
        <scheme val="minor"/>
      </rPr>
      <t>v</t>
    </r>
    <r>
      <rPr>
        <sz val="9"/>
        <color theme="1"/>
        <rFont val="Calibri"/>
        <family val="2"/>
        <charset val="238"/>
        <scheme val="minor"/>
      </rPr>
      <t>c</t>
    </r>
    <r>
      <rPr>
        <sz val="11"/>
        <color theme="1"/>
        <rFont val="Calibri"/>
        <family val="2"/>
        <charset val="238"/>
        <scheme val="minor"/>
      </rPr>
      <t xml:space="preserve"> [mm/min]</t>
    </r>
  </si>
  <si>
    <t>ODOBRIO/LA</t>
  </si>
  <si>
    <t>KALIBRACIJA EKSTENZOMETRA</t>
  </si>
  <si>
    <t>OPIS UZORKA</t>
  </si>
  <si>
    <t>Materijal</t>
  </si>
  <si>
    <t>NAPOMENA / NEPREDVIDIVE OKOLNOSTI</t>
  </si>
  <si>
    <t>ZAPIS STROJA prilog (na zahtjev klijenta, ukoliko NE POSTOJI ELEKTRONIČKA OBRADA PODATAKA UNUTAR IZVJEŠTAJA ili POSTOJI MJERENJE VANJSKOG LABORATORIJA)</t>
  </si>
  <si>
    <t>MJERNA NESIGURNOST</t>
  </si>
  <si>
    <t xml:space="preserve">TEMPERATURA </t>
  </si>
  <si>
    <t>[°C]</t>
  </si>
  <si>
    <r>
      <t xml:space="preserve">   </t>
    </r>
    <r>
      <rPr>
        <sz val="14"/>
        <color theme="1"/>
        <rFont val="Calibri"/>
        <family val="2"/>
        <charset val="238"/>
        <scheme val="minor"/>
      </rPr>
      <t>S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</si>
  <si>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01.01.2023.</t>
  </si>
  <si>
    <t>2023/xx</t>
  </si>
  <si>
    <t>2023/xx-1</t>
  </si>
  <si>
    <t>DA</t>
  </si>
  <si>
    <t>LE</t>
  </si>
  <si>
    <t>IP</t>
  </si>
  <si>
    <t>NE</t>
  </si>
  <si>
    <t>2023/xx-2</t>
  </si>
  <si>
    <r>
      <t xml:space="preserve">Metoda: </t>
    </r>
    <r>
      <rPr>
        <b/>
        <sz val="11"/>
        <color theme="1"/>
        <rFont val="Calibri"/>
        <family val="2"/>
        <charset val="238"/>
        <scheme val="minor"/>
      </rPr>
      <t>HRN EN ISO 6892-1:2019 (akreditirana metoda)</t>
    </r>
  </si>
  <si>
    <r>
      <t xml:space="preserve">Naziv metode: </t>
    </r>
    <r>
      <rPr>
        <b/>
        <sz val="11"/>
        <color theme="1"/>
        <rFont val="Calibri"/>
        <family val="2"/>
        <charset val="238"/>
        <scheme val="minor"/>
      </rPr>
      <t>METALNI MATERIJALI – ISPITIVANJE VLAČNE ČVRSTOĆE: METODA ISPITIVANJA PRI SOBNOJ TEMPERATURI (HRN EN ISO 6892-1:2019)</t>
    </r>
  </si>
  <si>
    <r>
      <rPr>
        <sz val="14"/>
        <color theme="1"/>
        <rFont val="Calibri"/>
        <family val="2"/>
        <charset val="238"/>
        <scheme val="minor"/>
      </rPr>
      <t>d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 [mm]</t>
    </r>
  </si>
  <si>
    <t>Primjer1</t>
  </si>
  <si>
    <t>Primjer2</t>
  </si>
  <si>
    <t>VE</t>
  </si>
  <si>
    <t>Čelik AISI 316</t>
  </si>
  <si>
    <r>
      <rPr>
        <sz val="14"/>
        <color theme="1"/>
        <rFont val="Calibri"/>
        <family val="2"/>
        <charset val="238"/>
        <scheme val="minor"/>
      </rPr>
      <t>a</t>
    </r>
    <r>
      <rPr>
        <sz val="9"/>
        <color theme="1"/>
        <rFont val="Calibri"/>
        <family val="2"/>
        <charset val="238"/>
        <scheme val="minor"/>
      </rPr>
      <t>0</t>
    </r>
  </si>
  <si>
    <r>
      <rPr>
        <sz val="14"/>
        <color theme="1"/>
        <rFont val="Calibri"/>
        <family val="2"/>
        <charset val="238"/>
        <scheme val="minor"/>
      </rPr>
      <t>b</t>
    </r>
    <r>
      <rPr>
        <sz val="9"/>
        <color theme="1"/>
        <rFont val="Calibri"/>
        <family val="2"/>
        <charset val="238"/>
        <scheme val="minor"/>
      </rPr>
      <t>0</t>
    </r>
  </si>
  <si>
    <r>
      <t xml:space="preserve">DIMENZIJE ISPITNOG UZORKA (debljina </t>
    </r>
    <r>
      <rPr>
        <sz val="14"/>
        <color theme="1"/>
        <rFont val="Calibri"/>
        <family val="2"/>
        <charset val="238"/>
        <scheme val="minor"/>
      </rPr>
      <t>a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 xml:space="preserve">, širina </t>
    </r>
    <r>
      <rPr>
        <sz val="14"/>
        <color theme="1"/>
        <rFont val="Calibri"/>
        <family val="2"/>
        <charset val="238"/>
        <scheme val="minor"/>
      </rPr>
      <t>b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>)</t>
    </r>
  </si>
  <si>
    <r>
      <t xml:space="preserve">DIMENZIJE ISPITNOG UZORKA (promjer </t>
    </r>
    <r>
      <rPr>
        <sz val="14"/>
        <color theme="1"/>
        <rFont val="Calibri"/>
        <family val="2"/>
        <charset val="238"/>
        <scheme val="minor"/>
      </rPr>
      <t>d</t>
    </r>
    <r>
      <rPr>
        <sz val="9"/>
        <color theme="1"/>
        <rFont val="Calibri"/>
        <family val="2"/>
        <charset val="238"/>
        <scheme val="minor"/>
      </rPr>
      <t>0</t>
    </r>
    <r>
      <rPr>
        <sz val="11"/>
        <color theme="1"/>
        <rFont val="Calibri"/>
        <family val="2"/>
        <charset val="238"/>
        <scheme val="minor"/>
      </rPr>
      <t>)</t>
    </r>
  </si>
  <si>
    <t>METRIS Mehanički odjel</t>
  </si>
  <si>
    <t>MEHANIČKI LABORATORIJ - kidalica</t>
  </si>
  <si>
    <t>Univerzalna hidraulična kidalica (oznaka K)</t>
  </si>
  <si>
    <t>BETA 250-3</t>
  </si>
  <si>
    <t>Serijski broj: 1142</t>
  </si>
  <si>
    <t>Videoekstenzometar (oznaka VE): Videoextensometer NG UI 1540 SE-M-GL</t>
  </si>
  <si>
    <t>Laserski ekstenzometar (oznaka LE): ME 53-250</t>
  </si>
  <si>
    <t>OZNAKA: KID, LE, VE</t>
  </si>
  <si>
    <t>Ovlaštena osoba DK-POP: Vedrana Špada</t>
  </si>
  <si>
    <t>PLAN I ZAPIS ODRŽAVANJA</t>
  </si>
  <si>
    <t>Frekvencija:</t>
  </si>
  <si>
    <t>Obveza:</t>
  </si>
  <si>
    <t>OZNAKA</t>
  </si>
  <si>
    <t>Dnevno</t>
  </si>
  <si>
    <t>bilježiti temperaturu prostora DK-OU</t>
  </si>
  <si>
    <t>Tjedno održavanje</t>
  </si>
  <si>
    <t>arhiva dokumenata HDD</t>
  </si>
  <si>
    <t>provjera ulja</t>
  </si>
  <si>
    <t>održavanje prostora</t>
  </si>
  <si>
    <t>*</t>
  </si>
  <si>
    <t>pregled alata</t>
  </si>
  <si>
    <t>pregled ekstenzometara</t>
  </si>
  <si>
    <t>Prije svakog mjerenja</t>
  </si>
  <si>
    <t>kalibracija VE/LE</t>
  </si>
  <si>
    <t>DK-KK(1,2)</t>
  </si>
  <si>
    <t>Jednom u 6 godina</t>
  </si>
  <si>
    <t>servis kidalice</t>
  </si>
  <si>
    <t>S</t>
  </si>
  <si>
    <t>umjeravanje kidalice (traverza i dinamometar), videoekstenzometra, laserskog ekstenzometra DK-POKR</t>
  </si>
  <si>
    <t>U</t>
  </si>
  <si>
    <t>Jednom godišnje</t>
  </si>
  <si>
    <t>ponovljivost i obnovljivost mjerenja i ispitivanje etalona DK-POKR</t>
  </si>
  <si>
    <t>PON/OBN</t>
  </si>
  <si>
    <t>Svake 2 godine</t>
  </si>
  <si>
    <t>međulaboratorijsko ispitivanje DK-POKR</t>
  </si>
  <si>
    <t>ML</t>
  </si>
  <si>
    <t>Interno svake godine</t>
  </si>
  <si>
    <t>interno umjeravanje termometra DK-OU</t>
  </si>
  <si>
    <t>U term.</t>
  </si>
  <si>
    <t>umjeravanje pomičnog mjerila DK-POKR</t>
  </si>
  <si>
    <t>Š</t>
  </si>
  <si>
    <t>OZNAKA I INICIJALI ODRŽAVANJA:</t>
  </si>
  <si>
    <t>DATUM 2022:</t>
  </si>
  <si>
    <t>*VŠ</t>
  </si>
  <si>
    <t>*VŠ, ML</t>
  </si>
  <si>
    <t>*VŠ, U term.</t>
  </si>
  <si>
    <t>*EŠ</t>
  </si>
  <si>
    <t>PON/OBN, IP, EŠ</t>
  </si>
  <si>
    <t>ETALONI, IP</t>
  </si>
  <si>
    <t>DATUM 2023:</t>
  </si>
  <si>
    <t>*EŠ, U</t>
  </si>
  <si>
    <t>Inicijali</t>
  </si>
  <si>
    <t>*IP</t>
  </si>
  <si>
    <t>Prosinac tekuće godine</t>
  </si>
  <si>
    <t>*IP, Š</t>
  </si>
  <si>
    <t>*IP, U term.</t>
  </si>
  <si>
    <t>2023/24</t>
  </si>
  <si>
    <t>2023/25</t>
  </si>
  <si>
    <t>2023/26</t>
  </si>
  <si>
    <t>2023/27</t>
  </si>
  <si>
    <t>2023/28</t>
  </si>
  <si>
    <t>2023/29</t>
  </si>
  <si>
    <t>2023/30</t>
  </si>
  <si>
    <t>2023/31</t>
  </si>
  <si>
    <t>09.05.2023.</t>
  </si>
  <si>
    <t>2023/32</t>
  </si>
  <si>
    <t>2023/33</t>
  </si>
  <si>
    <t>2023/34</t>
  </si>
  <si>
    <t>2023/35</t>
  </si>
  <si>
    <t>2023/36</t>
  </si>
  <si>
    <t>2023/37</t>
  </si>
  <si>
    <t>2023/38</t>
  </si>
  <si>
    <t>2023/39</t>
  </si>
  <si>
    <t>11_11112</t>
  </si>
  <si>
    <t>2023/24-1</t>
  </si>
  <si>
    <t>Aluminij</t>
  </si>
  <si>
    <t>12_12251</t>
  </si>
  <si>
    <t>2023/25-1</t>
  </si>
  <si>
    <t>01_810</t>
  </si>
  <si>
    <t>2023/26-1</t>
  </si>
  <si>
    <t>02_1491</t>
  </si>
  <si>
    <t>2023/27-1</t>
  </si>
  <si>
    <t>03_3052</t>
  </si>
  <si>
    <t>2023/28-1</t>
  </si>
  <si>
    <t>04_4583</t>
  </si>
  <si>
    <t>2023/29-1</t>
  </si>
  <si>
    <t>1.1</t>
  </si>
  <si>
    <t>1.2</t>
  </si>
  <si>
    <t>1.3</t>
  </si>
  <si>
    <t>2023/32-1</t>
  </si>
  <si>
    <t>2023/32-2</t>
  </si>
  <si>
    <t>2023/32-3</t>
  </si>
  <si>
    <t>1.5</t>
  </si>
  <si>
    <t>1.6</t>
  </si>
  <si>
    <t>1.7</t>
  </si>
  <si>
    <t>2.1</t>
  </si>
  <si>
    <t>2.2</t>
  </si>
  <si>
    <t>2.3</t>
  </si>
  <si>
    <t>3.1</t>
  </si>
  <si>
    <t>3.2</t>
  </si>
  <si>
    <t>3.3</t>
  </si>
  <si>
    <t>4.1</t>
  </si>
  <si>
    <t>4.2</t>
  </si>
  <si>
    <t>4.3</t>
  </si>
  <si>
    <t>4.5</t>
  </si>
  <si>
    <t>4.6</t>
  </si>
  <si>
    <t>4.7</t>
  </si>
  <si>
    <t>5.1</t>
  </si>
  <si>
    <t>5.2</t>
  </si>
  <si>
    <t>5.3</t>
  </si>
  <si>
    <t>6.1</t>
  </si>
  <si>
    <t>6.2</t>
  </si>
  <si>
    <t>6.3</t>
  </si>
  <si>
    <t>2023/33-1</t>
  </si>
  <si>
    <t>2023/33-2</t>
  </si>
  <si>
    <t>2023/33-3</t>
  </si>
  <si>
    <t>2023/34-1</t>
  </si>
  <si>
    <t>2023/34-2</t>
  </si>
  <si>
    <t>2023/34-3</t>
  </si>
  <si>
    <t>2023/35-1</t>
  </si>
  <si>
    <t>2023/35-2</t>
  </si>
  <si>
    <t>2023/35-3</t>
  </si>
  <si>
    <t>2023/36-1</t>
  </si>
  <si>
    <t>2023/36-2</t>
  </si>
  <si>
    <t>2023/36-3</t>
  </si>
  <si>
    <t>2023/37-1</t>
  </si>
  <si>
    <t>2023/37-2</t>
  </si>
  <si>
    <t>2023/37-3</t>
  </si>
  <si>
    <t>2023/38-1</t>
  </si>
  <si>
    <t>2023/38-2</t>
  </si>
  <si>
    <t>2023/38-3</t>
  </si>
  <si>
    <t>2023/39-1</t>
  </si>
  <si>
    <t>2023/39-2</t>
  </si>
  <si>
    <t>2023/39-3</t>
  </si>
  <si>
    <t>*IP, PON/OBN</t>
  </si>
  <si>
    <t>*IP, etalon</t>
  </si>
  <si>
    <t>19.07.2023.</t>
  </si>
  <si>
    <t>FN6591</t>
  </si>
  <si>
    <t>6598</t>
  </si>
  <si>
    <t>2023/30-1</t>
  </si>
  <si>
    <t>2023/31-1</t>
  </si>
  <si>
    <t>E4</t>
  </si>
  <si>
    <t>2023/64</t>
  </si>
  <si>
    <t>2023/65</t>
  </si>
  <si>
    <t>2023/66</t>
  </si>
  <si>
    <t>2023/67</t>
  </si>
  <si>
    <t>2023/68</t>
  </si>
  <si>
    <t>29.09.2023.</t>
  </si>
  <si>
    <t>F10630</t>
  </si>
  <si>
    <t>F5902</t>
  </si>
  <si>
    <t>F9126</t>
  </si>
  <si>
    <t>FN6288</t>
  </si>
  <si>
    <t>FN8562</t>
  </si>
  <si>
    <t>2023/64-1</t>
  </si>
  <si>
    <t>2023/65-1</t>
  </si>
  <si>
    <t>2023/66-1</t>
  </si>
  <si>
    <t>2023/67-1</t>
  </si>
  <si>
    <t>2023/68-1</t>
  </si>
  <si>
    <t>2023/82</t>
  </si>
  <si>
    <t>AlSi10Mg F</t>
  </si>
  <si>
    <t>19.10.2023.</t>
  </si>
  <si>
    <t>2023/82-1</t>
  </si>
  <si>
    <t>2023/82-2</t>
  </si>
  <si>
    <t>2023/82-3</t>
  </si>
  <si>
    <t>*IP, U</t>
  </si>
  <si>
    <t>DATUM 2024:</t>
  </si>
  <si>
    <t>2024/9</t>
  </si>
  <si>
    <t>11.03.2024.</t>
  </si>
  <si>
    <t xml:space="preserve">Čelik </t>
  </si>
  <si>
    <t>2024/9-1</t>
  </si>
  <si>
    <t>DATUM 2025:</t>
  </si>
  <si>
    <t>* EŠ</t>
  </si>
  <si>
    <t>EVSYS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</si>
  <si>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</si>
  <si>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</si>
  <si>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</si>
  <si>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</si>
  <si>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</si>
  <si>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</si>
  <si>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</si>
  <si>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</si>
  <si>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</si>
  <si>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</si>
  <si>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</si>
  <si>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</si>
  <si>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</si>
  <si>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V14</t>
  </si>
  <si>
    <t>V15</t>
  </si>
  <si>
    <t>V16</t>
  </si>
  <si>
    <t>V17</t>
  </si>
  <si>
    <t>V18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</si>
  <si>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</si>
  <si>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</si>
  <si>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</si>
  <si>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</si>
  <si>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</si>
  <si>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</si>
  <si>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</si>
  <si>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</si>
  <si>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</si>
  <si>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</si>
  <si>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</si>
  <si>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</si>
  <si>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</si>
  <si>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</si>
  <si>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</si>
  <si>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</si>
  <si>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</si>
  <si>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</si>
  <si>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</si>
  <si>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</si>
  <si>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</si>
  <si>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</si>
  <si>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</si>
  <si>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</si>
  <si>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</si>
  <si>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</si>
  <si>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</si>
  <si>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PLA1</t>
  </si>
  <si>
    <t>PLA2</t>
  </si>
  <si>
    <t>PLA3</t>
  </si>
  <si>
    <t>PLA4</t>
  </si>
  <si>
    <t>PLA5</t>
  </si>
  <si>
    <t>PLA6</t>
  </si>
  <si>
    <t>PLA7</t>
  </si>
  <si>
    <t>PLA8</t>
  </si>
  <si>
    <t>PLA9</t>
  </si>
  <si>
    <t>PLA10</t>
  </si>
  <si>
    <t>PLA11</t>
  </si>
  <si>
    <t>PLA12</t>
  </si>
  <si>
    <t>PLA13</t>
  </si>
  <si>
    <t>PLA14</t>
  </si>
  <si>
    <t>PLA15</t>
  </si>
  <si>
    <t>PLA16</t>
  </si>
  <si>
    <t>PLA17</t>
  </si>
  <si>
    <t>PLA18</t>
  </si>
  <si>
    <t>PLA19</t>
  </si>
  <si>
    <t>PLA20</t>
  </si>
  <si>
    <t>PLA21</t>
  </si>
  <si>
    <t>PLA22</t>
  </si>
  <si>
    <t>PLA23</t>
  </si>
  <si>
    <t>PLA24</t>
  </si>
  <si>
    <t>PLA25</t>
  </si>
  <si>
    <t>PLA26</t>
  </si>
  <si>
    <t>PLA27</t>
  </si>
  <si>
    <t>PLA28</t>
  </si>
  <si>
    <t>PLA29</t>
  </si>
  <si>
    <t>PLA30</t>
  </si>
  <si>
    <t>PLA31</t>
  </si>
  <si>
    <t>PLA32</t>
  </si>
  <si>
    <t>PLA33</t>
  </si>
  <si>
    <t>PLA34</t>
  </si>
  <si>
    <t>PLA35</t>
  </si>
  <si>
    <t>PLA36</t>
  </si>
  <si>
    <t>PLA37</t>
  </si>
  <si>
    <t>PLA38</t>
  </si>
  <si>
    <t>PLA39</t>
  </si>
  <si>
    <t>PLA40</t>
  </si>
  <si>
    <t>PLA41</t>
  </si>
  <si>
    <t>PLA42</t>
  </si>
  <si>
    <t>PLA43</t>
  </si>
  <si>
    <t>PLA44</t>
  </si>
  <si>
    <t>PLA45</t>
  </si>
  <si>
    <t>PLA</t>
  </si>
  <si>
    <t>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</si>
</sst>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2"/>
      <color rgb="FF0070C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i/>
      <sz val="11"/>
      <color rgb="FF0070C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i/>
      <sz val="24"/>
      <color theme="1"/>
      <name val="Calibri"/>
      <family val="2"/>
      <charset val="238"/>
      <scheme val="minor"/>
    </font>
    <font>
      <b/>
      <i/>
      <sz val="24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2" fontId="0" fillId="3" borderId="3" xfId="0" applyNumberForma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7" fillId="4" borderId="4" xfId="0" applyFont="1" applyFill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center" wrapText="1"/>
    </xf>
    <xf numFmtId="0" fontId="7" fillId="5" borderId="13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0" fillId="0" borderId="0" xfId="0" applyNumberFormat="1"/>
    <xf numFmtId="0" fontId="10" fillId="0" borderId="2" xfId="0" applyFont="1" applyBorder="1"/>
    <xf numFmtId="0" fontId="0" fillId="0" borderId="2" xfId="0" applyFont="1" applyBorder="1"/>
    <xf numFmtId="0" fontId="0" fillId="0" borderId="3" xfId="0" applyFont="1" applyBorder="1"/>
    <xf numFmtId="0" fontId="11" fillId="4" borderId="27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vertical="center" wrapText="1"/>
    </xf>
    <xf numFmtId="0" fontId="11" fillId="4" borderId="27" xfId="0" applyFont="1" applyFill="1" applyBorder="1" applyAlignment="1">
      <alignment horizontal="left" vertical="center"/>
    </xf>
    <xf numFmtId="14" fontId="10" fillId="0" borderId="2" xfId="0" applyNumberFormat="1" applyFont="1" applyBorder="1" applyAlignment="1">
      <alignment horizontal="center" vertical="center"/>
    </xf>
    <xf numFmtId="14" fontId="10" fillId="0" borderId="2" xfId="0" applyNumberFormat="1" applyFont="1" applyBorder="1"/>
    <xf numFmtId="14" fontId="10" fillId="0" borderId="3" xfId="0" applyNumberFormat="1" applyFont="1" applyBorder="1" applyAlignment="1">
      <alignment horizontal="center" vertical="center"/>
    </xf>
    <xf numFmtId="0" fontId="0" fillId="0" borderId="3" xfId="0" applyBorder="1"/>
    <xf numFmtId="0" fontId="0" fillId="0" borderId="41" xfId="0" applyBorder="1"/>
    <xf numFmtId="14" fontId="10" fillId="0" borderId="0" xfId="0" applyNumberFormat="1" applyFont="1" applyBorder="1" applyAlignment="1">
      <alignment horizontal="center" vertical="center"/>
    </xf>
    <xf numFmtId="0" fontId="0" fillId="0" borderId="0" xfId="0" applyFont="1" applyBorder="1"/>
    <xf numFmtId="0" fontId="10" fillId="0" borderId="3" xfId="0" applyFont="1" applyBorder="1"/>
    <xf numFmtId="0" fontId="11" fillId="4" borderId="42" xfId="0" applyFont="1" applyFill="1" applyBorder="1" applyAlignment="1">
      <alignment vertical="center" wrapText="1"/>
    </xf>
    <xf numFmtId="0" fontId="14" fillId="4" borderId="28" xfId="0" applyFont="1" applyFill="1" applyBorder="1" applyAlignment="1">
      <alignment vertical="center" wrapText="1"/>
    </xf>
    <xf numFmtId="0" fontId="14" fillId="4" borderId="27" xfId="0" applyFont="1" applyFill="1" applyBorder="1" applyAlignment="1">
      <alignment horizontal="left" vertical="center"/>
    </xf>
    <xf numFmtId="14" fontId="10" fillId="0" borderId="3" xfId="0" applyNumberFormat="1" applyFont="1" applyBorder="1"/>
    <xf numFmtId="2" fontId="0" fillId="3" borderId="2" xfId="0" applyNumberForma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3" borderId="3" xfId="0" applyNumberFormat="1" applyFill="1" applyBorder="1" applyAlignment="1">
      <alignment horizontal="center" vertical="center" wrapText="1"/>
    </xf>
    <xf numFmtId="2" fontId="0" fillId="3" borderId="11" xfId="0" applyNumberFormat="1" applyFill="1" applyBorder="1" applyAlignment="1">
      <alignment horizontal="center" vertical="center" wrapText="1"/>
    </xf>
    <xf numFmtId="2" fontId="0" fillId="3" borderId="2" xfId="0" applyNumberForma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2" fontId="6" fillId="2" borderId="6" xfId="0" applyNumberFormat="1" applyFont="1" applyFill="1" applyBorder="1" applyAlignment="1">
      <alignment horizontal="center" vertical="center" wrapText="1"/>
    </xf>
    <xf numFmtId="2" fontId="6" fillId="2" borderId="3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6" fillId="2" borderId="2" xfId="0" applyNumberFormat="1" applyFont="1" applyFill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164" fontId="9" fillId="2" borderId="2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2" fontId="6" fillId="2" borderId="1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 wrapText="1"/>
    </xf>
    <xf numFmtId="164" fontId="9" fillId="2" borderId="11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9" fillId="2" borderId="6" xfId="0" applyNumberFormat="1" applyFont="1" applyFill="1" applyBorder="1" applyAlignment="1">
      <alignment horizontal="center" vertical="center" wrapText="1"/>
    </xf>
    <xf numFmtId="1" fontId="6" fillId="2" borderId="6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49" fontId="13" fillId="7" borderId="14" xfId="0" applyNumberFormat="1" applyFont="1" applyFill="1" applyBorder="1" applyAlignment="1">
      <alignment horizontal="center" vertical="center" wrapText="1"/>
    </xf>
    <xf numFmtId="49" fontId="13" fillId="7" borderId="15" xfId="0" applyNumberFormat="1" applyFont="1" applyFill="1" applyBorder="1" applyAlignment="1">
      <alignment horizontal="center" vertical="center" wrapText="1"/>
    </xf>
    <xf numFmtId="49" fontId="13" fillId="7" borderId="16" xfId="0" applyNumberFormat="1" applyFont="1" applyFill="1" applyBorder="1" applyAlignment="1">
      <alignment horizontal="center" vertical="center" wrapText="1"/>
    </xf>
    <xf numFmtId="49" fontId="13" fillId="7" borderId="39" xfId="0" applyNumberFormat="1" applyFont="1" applyFill="1" applyBorder="1" applyAlignment="1">
      <alignment horizontal="center" vertical="center" wrapText="1"/>
    </xf>
    <xf numFmtId="49" fontId="13" fillId="7" borderId="38" xfId="0" applyNumberFormat="1" applyFont="1" applyFill="1" applyBorder="1" applyAlignment="1">
      <alignment horizontal="center" vertical="center" wrapText="1"/>
    </xf>
    <xf numFmtId="49" fontId="13" fillId="7" borderId="40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49" fontId="12" fillId="6" borderId="14" xfId="0" applyNumberFormat="1" applyFont="1" applyFill="1" applyBorder="1" applyAlignment="1">
      <alignment horizontal="center" vertical="center" wrapText="1"/>
    </xf>
    <xf numFmtId="49" fontId="12" fillId="6" borderId="15" xfId="0" applyNumberFormat="1" applyFont="1" applyFill="1" applyBorder="1" applyAlignment="1">
      <alignment horizontal="center" vertical="center" wrapText="1"/>
    </xf>
    <xf numFmtId="49" fontId="12" fillId="6" borderId="16" xfId="0" applyNumberFormat="1" applyFont="1" applyFill="1" applyBorder="1" applyAlignment="1">
      <alignment horizontal="center" vertical="center" wrapText="1"/>
    </xf>
    <xf numFmtId="49" fontId="12" fillId="6" borderId="39" xfId="0" applyNumberFormat="1" applyFont="1" applyFill="1" applyBorder="1" applyAlignment="1">
      <alignment horizontal="center" vertical="center" wrapText="1"/>
    </xf>
    <xf numFmtId="49" fontId="12" fillId="6" borderId="38" xfId="0" applyNumberFormat="1" applyFont="1" applyFill="1" applyBorder="1" applyAlignment="1">
      <alignment horizontal="center" vertical="center" wrapText="1"/>
    </xf>
    <xf numFmtId="49" fontId="12" fillId="6" borderId="40" xfId="0" applyNumberFormat="1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2" fontId="0" fillId="3" borderId="3" xfId="0" applyNumberFormat="1" applyFill="1" applyBorder="1" applyAlignment="1">
      <alignment horizontal="center" vertical="center" wrapText="1"/>
    </xf>
    <xf numFmtId="2" fontId="0" fillId="3" borderId="2" xfId="0" applyNumberFormat="1" applyFill="1" applyBorder="1" applyAlignment="1">
      <alignment horizontal="center" vertical="center" wrapText="1"/>
    </xf>
    <xf numFmtId="2" fontId="0" fillId="3" borderId="6" xfId="0" applyNumberFormat="1" applyFill="1" applyBorder="1" applyAlignment="1">
      <alignment horizontal="center" vertical="center" wrapText="1"/>
    </xf>
    <xf numFmtId="2" fontId="0" fillId="3" borderId="11" xfId="0" applyNumberFormat="1" applyFill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49" fontId="0" fillId="0" borderId="23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0" fontId="7" fillId="4" borderId="24" xfId="0" applyFont="1" applyFill="1" applyBorder="1" applyAlignment="1">
      <alignment vertical="center" wrapText="1"/>
    </xf>
    <xf numFmtId="0" fontId="7" fillId="4" borderId="25" xfId="0" applyFont="1" applyFill="1" applyBorder="1" applyAlignment="1">
      <alignment vertical="center" wrapText="1"/>
    </xf>
    <xf numFmtId="0" fontId="7" fillId="4" borderId="26" xfId="0" applyFont="1" applyFill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4" fontId="0" fillId="0" borderId="2" xfId="0" applyNumberFormat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 wrapText="1"/>
    </xf>
    <xf numFmtId="2" fontId="15" fillId="8" borderId="3" xfId="0" applyNumberFormat="1" applyFont="1" applyFill="1" applyBorder="1" applyAlignment="1">
      <alignment horizontal="center" vertical="center" wrapText="1"/>
    </xf>
    <xf numFmtId="2" fontId="16" fillId="8" borderId="3" xfId="0" applyNumberFormat="1" applyFont="1" applyFill="1" applyBorder="1" applyAlignment="1">
      <alignment horizontal="center" vertical="center" wrapText="1"/>
    </xf>
    <xf numFmtId="1" fontId="16" fillId="8" borderId="3" xfId="0" applyNumberFormat="1" applyFont="1" applyFill="1" applyBorder="1" applyAlignment="1">
      <alignment horizontal="center" vertical="center" wrapText="1"/>
    </xf>
    <xf numFmtId="164" fontId="17" fillId="8" borderId="3" xfId="0" applyNumberFormat="1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horizontal="center" vertical="center" wrapText="1"/>
    </xf>
    <xf numFmtId="2" fontId="15" fillId="8" borderId="2" xfId="0" applyNumberFormat="1" applyFont="1" applyFill="1" applyBorder="1" applyAlignment="1">
      <alignment horizontal="center" vertical="center" wrapText="1"/>
    </xf>
    <xf numFmtId="2" fontId="16" fillId="8" borderId="2" xfId="0" applyNumberFormat="1" applyFont="1" applyFill="1" applyBorder="1" applyAlignment="1">
      <alignment horizontal="center" vertical="center" wrapText="1"/>
    </xf>
    <xf numFmtId="1" fontId="16" fillId="8" borderId="2" xfId="0" applyNumberFormat="1" applyFont="1" applyFill="1" applyBorder="1" applyAlignment="1">
      <alignment horizontal="center" vertical="center" wrapText="1"/>
    </xf>
    <xf numFmtId="164" fontId="17" fillId="8" borderId="2" xfId="0" applyNumberFormat="1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266700</xdr:colOff>
      <xdr:row>8</xdr:row>
      <xdr:rowOff>19050</xdr:rowOff>
    </xdr:from>
    <xdr:ext cx="434927" cy="17536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kstniOkvir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6865620" y="2586990"/>
              <a:ext cx="434927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hr-HR" sz="1100" b="0" i="1">
                        <a:latin typeface="Cambria Math" panose="02040503050406030204" pitchFamily="18" charset="0"/>
                      </a:rPr>
                      <m:t>[</m:t>
                    </m:r>
                    <m:sSup>
                      <m:sSupPr>
                        <m:ctrlPr>
                          <a:rPr lang="hr-HR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hr-HR" sz="1100" b="0" i="1">
                            <a:latin typeface="Cambria Math" panose="02040503050406030204" pitchFamily="18" charset="0"/>
                          </a:rPr>
                          <m:t>𝑚𝑚</m:t>
                        </m:r>
                      </m:e>
                      <m:sup>
                        <m:r>
                          <a:rPr lang="hr-HR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  <m:r>
                      <a:rPr lang="hr-HR" sz="1100" b="0" i="1">
                        <a:latin typeface="Cambria Math" panose="02040503050406030204" pitchFamily="18" charset="0"/>
                      </a:rPr>
                      <m:t>]</m:t>
                    </m:r>
                  </m:oMath>
                </m:oMathPara>
              </a14:m>
              <a:endParaRPr lang="hr-HR" sz="1100"/>
            </a:p>
          </xdr:txBody>
        </xdr:sp>
      </mc:Choice>
      <mc:Fallback xmlns="">
        <xdr:sp macro="" textlink="">
          <xdr:nvSpPr>
            <xdr:cNvPr id="2" name="TekstniOkvir 1"/>
            <xdr:cNvSpPr txBox="1"/>
          </xdr:nvSpPr>
          <xdr:spPr>
            <a:xfrm>
              <a:off x="6865620" y="2586990"/>
              <a:ext cx="434927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hr-HR" sz="1100" b="0" i="0">
                  <a:latin typeface="Cambria Math" panose="02040503050406030204" pitchFamily="18" charset="0"/>
                </a:rPr>
                <a:t>[</a:t>
              </a:r>
              <a:r>
                <a:rPr lang="hr-HR" sz="1100" i="0">
                  <a:latin typeface="Cambria Math" panose="02040503050406030204" pitchFamily="18" charset="0"/>
                </a:rPr>
                <a:t>〖</a:t>
              </a:r>
              <a:r>
                <a:rPr lang="hr-HR" sz="1100" b="0" i="0">
                  <a:latin typeface="Cambria Math" panose="02040503050406030204" pitchFamily="18" charset="0"/>
                </a:rPr>
                <a:t>𝑚𝑚〗^2]</a:t>
              </a:r>
              <a:endParaRPr lang="hr-HR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334433</xdr:colOff>
      <xdr:row>8</xdr:row>
      <xdr:rowOff>35984</xdr:rowOff>
    </xdr:from>
    <xdr:ext cx="434927" cy="17536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kstniOkvir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SpPr txBox="1"/>
          </xdr:nvSpPr>
          <xdr:spPr>
            <a:xfrm>
              <a:off x="8098366" y="2635251"/>
              <a:ext cx="434927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hr-HR" sz="1100" b="0" i="1">
                        <a:latin typeface="Cambria Math" panose="02040503050406030204" pitchFamily="18" charset="0"/>
                      </a:rPr>
                      <m:t>[</m:t>
                    </m:r>
                    <m:sSup>
                      <m:sSupPr>
                        <m:ctrlPr>
                          <a:rPr lang="hr-HR" sz="110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r>
                          <a:rPr lang="hr-HR" sz="1100" b="0" i="1">
                            <a:latin typeface="Cambria Math" panose="02040503050406030204" pitchFamily="18" charset="0"/>
                          </a:rPr>
                          <m:t>𝑚𝑚</m:t>
                        </m:r>
                      </m:e>
                      <m:sup>
                        <m:r>
                          <a:rPr lang="hr-HR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p>
                    </m:sSup>
                    <m:r>
                      <a:rPr lang="hr-HR" sz="1100" b="0" i="1">
                        <a:latin typeface="Cambria Math" panose="02040503050406030204" pitchFamily="18" charset="0"/>
                      </a:rPr>
                      <m:t>]</m:t>
                    </m:r>
                  </m:oMath>
                </m:oMathPara>
              </a14:m>
              <a:endParaRPr lang="hr-HR" sz="1100"/>
            </a:p>
          </xdr:txBody>
        </xdr:sp>
      </mc:Choice>
      <mc:Fallback xmlns="">
        <xdr:sp macro="" textlink="">
          <xdr:nvSpPr>
            <xdr:cNvPr id="2" name="TekstniOkvir 1"/>
            <xdr:cNvSpPr txBox="1"/>
          </xdr:nvSpPr>
          <xdr:spPr>
            <a:xfrm>
              <a:off x="8098366" y="2635251"/>
              <a:ext cx="434927" cy="17536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hr-HR" sz="1100" b="0" i="0">
                  <a:latin typeface="Cambria Math" panose="02040503050406030204" pitchFamily="18" charset="0"/>
                </a:rPr>
                <a:t>[</a:t>
              </a:r>
              <a:r>
                <a:rPr lang="hr-HR" sz="1100" i="0">
                  <a:latin typeface="Cambria Math" panose="02040503050406030204" pitchFamily="18" charset="0"/>
                </a:rPr>
                <a:t>〖</a:t>
              </a:r>
              <a:r>
                <a:rPr lang="hr-HR" sz="1100" b="0" i="0">
                  <a:latin typeface="Cambria Math" panose="02040503050406030204" pitchFamily="18" charset="0"/>
                </a:rPr>
                <a:t>𝑚𝑚〗^2]</a:t>
              </a:r>
              <a:endParaRPr lang="hr-HR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5"/>
  <sheetViews>
    <sheetView tabSelected="1" zoomScale="70" zoomScaleNormal="70" workbookViewId="0">
      <selection activeCell="N19" sqref="N19:N21"/>
    </sheetView>
  </sheetViews>
  <sheetFormatPr defaultRowHeight="15" x14ac:dyDescent="0.25"/>
  <cols>
    <col min="1" max="1" width="13.42578125" bestFit="1" customWidth="1"/>
    <col min="2" max="2" width="11.42578125" bestFit="1" customWidth="1"/>
    <col min="3" max="3" width="14.140625" bestFit="1" customWidth="1"/>
    <col min="4" max="5" width="16.140625" bestFit="1" customWidth="1"/>
    <col min="6" max="6" width="7.140625" bestFit="1" customWidth="1"/>
    <col min="7" max="7" width="6" bestFit="1" customWidth="1"/>
    <col min="8" max="8" width="8.28515625" bestFit="1" customWidth="1"/>
    <col min="9" max="9" width="8.5703125" bestFit="1" customWidth="1"/>
    <col min="10" max="10" width="15.28515625" bestFit="1" customWidth="1"/>
    <col min="11" max="11" width="12" bestFit="1" customWidth="1"/>
    <col min="12" max="12" width="9.28515625" bestFit="1" customWidth="1"/>
    <col min="13" max="13" width="11.140625" bestFit="1" customWidth="1"/>
    <col min="14" max="15" width="16.140625" bestFit="1" customWidth="1"/>
    <col min="16" max="16" width="9" bestFit="1" customWidth="1"/>
    <col min="17" max="17" width="7.85546875" bestFit="1" customWidth="1"/>
    <col min="18" max="18" width="12.140625" bestFit="1" customWidth="1"/>
    <col min="19" max="19" width="12.7109375" bestFit="1" customWidth="1"/>
    <col min="20" max="20" width="26.28515625" bestFit="1" customWidth="1"/>
    <col min="21" max="21" width="25.5703125" customWidth="1"/>
    <col min="22" max="22" width="13.42578125" bestFit="1" customWidth="1"/>
  </cols>
  <sheetData>
    <row r="1" spans="1:24" ht="14.45" customHeight="1" x14ac:dyDescent="0.25">
      <c r="A1" s="97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9"/>
      <c r="W1" s="1"/>
      <c r="X1" s="1"/>
    </row>
    <row r="2" spans="1:24" ht="14.45" customHeight="1" x14ac:dyDescent="0.25">
      <c r="A2" s="94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6"/>
      <c r="W2" s="1"/>
      <c r="X2" s="1"/>
    </row>
    <row r="3" spans="1:24" ht="14.45" customHeight="1" x14ac:dyDescent="0.25">
      <c r="A3" s="94" t="s">
        <v>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6"/>
      <c r="W3" s="1"/>
      <c r="X3" s="1"/>
    </row>
    <row r="4" spans="1:24" ht="14.45" customHeight="1" x14ac:dyDescent="0.25">
      <c r="A4" s="94" t="s">
        <v>39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6"/>
      <c r="W4" s="1"/>
      <c r="X4" s="1"/>
    </row>
    <row r="5" spans="1:24" ht="14.45" customHeight="1" x14ac:dyDescent="0.25">
      <c r="A5" s="94" t="s">
        <v>40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6"/>
      <c r="W5" s="1"/>
      <c r="X5" s="1"/>
    </row>
    <row r="6" spans="1:24" ht="14.45" customHeight="1" thickBot="1" x14ac:dyDescent="0.3">
      <c r="A6" s="101" t="s">
        <v>3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3"/>
      <c r="W6" s="4"/>
      <c r="X6" s="4"/>
    </row>
    <row r="7" spans="1:24" ht="15.75" thickBot="1" x14ac:dyDescent="0.3">
      <c r="A7" s="104"/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6"/>
    </row>
    <row r="8" spans="1:24" ht="105" x14ac:dyDescent="0.25">
      <c r="A8" s="84" t="s">
        <v>4</v>
      </c>
      <c r="B8" s="74" t="s">
        <v>5</v>
      </c>
      <c r="C8" s="47" t="s">
        <v>28</v>
      </c>
      <c r="D8" s="74" t="s">
        <v>6</v>
      </c>
      <c r="E8" s="74" t="s">
        <v>7</v>
      </c>
      <c r="F8" s="74" t="s">
        <v>48</v>
      </c>
      <c r="G8" s="74"/>
      <c r="H8" s="74"/>
      <c r="I8" s="74"/>
      <c r="J8" s="5" t="s">
        <v>10</v>
      </c>
      <c r="K8" s="5" t="s">
        <v>12</v>
      </c>
      <c r="L8" s="5" t="s">
        <v>13</v>
      </c>
      <c r="M8" s="5" t="s">
        <v>15</v>
      </c>
      <c r="N8" s="5" t="s">
        <v>17</v>
      </c>
      <c r="O8" s="5" t="s">
        <v>22</v>
      </c>
      <c r="P8" s="93" t="s">
        <v>19</v>
      </c>
      <c r="Q8" s="100"/>
      <c r="R8" s="22" t="s">
        <v>21</v>
      </c>
      <c r="S8" s="5" t="s">
        <v>23</v>
      </c>
      <c r="T8" s="74" t="s">
        <v>25</v>
      </c>
      <c r="U8" s="5" t="s">
        <v>26</v>
      </c>
      <c r="V8" s="6" t="s">
        <v>27</v>
      </c>
      <c r="W8" s="3"/>
      <c r="X8" s="3"/>
    </row>
    <row r="9" spans="1:24" ht="19.5" thickBot="1" x14ac:dyDescent="0.3">
      <c r="A9" s="85"/>
      <c r="B9" s="66"/>
      <c r="C9" s="7" t="s">
        <v>29</v>
      </c>
      <c r="D9" s="66"/>
      <c r="E9" s="66"/>
      <c r="F9" s="7" t="s">
        <v>46</v>
      </c>
      <c r="G9" s="7" t="s">
        <v>47</v>
      </c>
      <c r="H9" s="7" t="s">
        <v>8</v>
      </c>
      <c r="I9" s="7" t="s">
        <v>9</v>
      </c>
      <c r="J9" s="7" t="s">
        <v>11</v>
      </c>
      <c r="K9" s="9" t="s">
        <v>30</v>
      </c>
      <c r="L9" s="7" t="s">
        <v>14</v>
      </c>
      <c r="M9" s="7" t="s">
        <v>16</v>
      </c>
      <c r="N9" s="7" t="s">
        <v>18</v>
      </c>
      <c r="O9" s="7" t="s">
        <v>11</v>
      </c>
      <c r="P9" s="107" t="s">
        <v>20</v>
      </c>
      <c r="Q9" s="108"/>
      <c r="R9" s="46" t="s">
        <v>101</v>
      </c>
      <c r="S9" s="7" t="s">
        <v>24</v>
      </c>
      <c r="T9" s="66"/>
      <c r="U9" s="7" t="s">
        <v>11</v>
      </c>
      <c r="V9" s="8" t="s">
        <v>11</v>
      </c>
    </row>
    <row r="10" spans="1:24" ht="14.45" customHeight="1" x14ac:dyDescent="0.25">
      <c r="A10" s="54" t="s">
        <v>222</v>
      </c>
      <c r="B10" s="140">
        <v>45905</v>
      </c>
      <c r="C10" s="54">
        <v>23</v>
      </c>
      <c r="D10" s="55" t="s">
        <v>223</v>
      </c>
      <c r="E10" s="62" t="s">
        <v>268</v>
      </c>
      <c r="F10" s="45">
        <v>10</v>
      </c>
      <c r="G10" s="45">
        <v>9.92</v>
      </c>
      <c r="H10" s="63">
        <f t="shared" ref="H10:I10" si="0">SUM(F10:F12)/3</f>
        <v>10</v>
      </c>
      <c r="I10" s="63">
        <f t="shared" si="0"/>
        <v>9.92</v>
      </c>
      <c r="J10" s="62" t="s">
        <v>314</v>
      </c>
      <c r="K10" s="63">
        <f t="shared" ref="K10" si="1">H10*I10</f>
        <v>99.2</v>
      </c>
      <c r="L10" s="64">
        <v>45</v>
      </c>
      <c r="M10" s="64">
        <f t="shared" ref="M10" si="2">L10+1.5*SQRT(K10)</f>
        <v>59.939879517586476</v>
      </c>
      <c r="N10" s="62" t="s">
        <v>314</v>
      </c>
      <c r="O10" s="62" t="s">
        <v>34</v>
      </c>
      <c r="P10" s="65">
        <v>5</v>
      </c>
      <c r="Q10" s="65">
        <v>5</v>
      </c>
      <c r="R10" s="62"/>
      <c r="S10" s="62" t="s">
        <v>313</v>
      </c>
      <c r="T10" s="62"/>
      <c r="U10" s="62"/>
      <c r="V10" s="62"/>
    </row>
    <row r="11" spans="1:24" x14ac:dyDescent="0.25">
      <c r="A11" s="55"/>
      <c r="B11" s="57"/>
      <c r="C11" s="55"/>
      <c r="D11" s="55"/>
      <c r="E11" s="57"/>
      <c r="F11" s="11">
        <v>10</v>
      </c>
      <c r="G11" s="11">
        <v>9.92</v>
      </c>
      <c r="H11" s="59"/>
      <c r="I11" s="59"/>
      <c r="J11" s="57"/>
      <c r="K11" s="59"/>
      <c r="L11" s="61"/>
      <c r="M11" s="61"/>
      <c r="N11" s="57"/>
      <c r="O11" s="57"/>
      <c r="P11" s="60"/>
      <c r="Q11" s="60"/>
      <c r="R11" s="57"/>
      <c r="S11" s="57"/>
      <c r="T11" s="57"/>
      <c r="U11" s="57"/>
      <c r="V11" s="57"/>
    </row>
    <row r="12" spans="1:24" ht="14.45" customHeight="1" x14ac:dyDescent="0.25">
      <c r="A12" s="55"/>
      <c r="B12" s="57"/>
      <c r="C12" s="55"/>
      <c r="D12" s="55"/>
      <c r="E12" s="57"/>
      <c r="F12" s="11">
        <v>10</v>
      </c>
      <c r="G12" s="11">
        <v>9.92</v>
      </c>
      <c r="H12" s="59"/>
      <c r="I12" s="59"/>
      <c r="J12" s="57"/>
      <c r="K12" s="59"/>
      <c r="L12" s="61"/>
      <c r="M12" s="61"/>
      <c r="N12" s="57"/>
      <c r="O12" s="57"/>
      <c r="P12" s="60"/>
      <c r="Q12" s="60"/>
      <c r="R12" s="57"/>
      <c r="S12" s="57"/>
      <c r="T12" s="57"/>
      <c r="U12" s="57"/>
      <c r="V12" s="57"/>
    </row>
    <row r="13" spans="1:24" ht="14.45" customHeight="1" x14ac:dyDescent="0.25">
      <c r="A13" s="55"/>
      <c r="B13" s="140">
        <v>45905</v>
      </c>
      <c r="C13" s="55"/>
      <c r="D13" s="57" t="s">
        <v>224</v>
      </c>
      <c r="E13" s="62" t="s">
        <v>269</v>
      </c>
      <c r="F13" s="11">
        <v>9.99</v>
      </c>
      <c r="G13" s="11">
        <v>9.9600000000000009</v>
      </c>
      <c r="H13" s="59">
        <f t="shared" ref="H13:I13" si="3">SUM(F13:F15)/3</f>
        <v>9.9933333333333341</v>
      </c>
      <c r="I13" s="59">
        <f t="shared" si="3"/>
        <v>9.956666666666667</v>
      </c>
      <c r="J13" s="62" t="s">
        <v>314</v>
      </c>
      <c r="K13" s="59">
        <f t="shared" ref="K13" si="4">H13*I13</f>
        <v>99.500288888888903</v>
      </c>
      <c r="L13" s="61">
        <v>45</v>
      </c>
      <c r="M13" s="61">
        <f t="shared" ref="M13" si="5">L13+1.5*SQRT(K13)</f>
        <v>59.962474728466546</v>
      </c>
      <c r="N13" s="62" t="s">
        <v>314</v>
      </c>
      <c r="O13" s="62" t="s">
        <v>34</v>
      </c>
      <c r="P13" s="60">
        <v>5</v>
      </c>
      <c r="Q13" s="60">
        <v>5</v>
      </c>
      <c r="R13" s="57"/>
      <c r="S13" s="62" t="s">
        <v>313</v>
      </c>
      <c r="T13" s="57"/>
      <c r="U13" s="57"/>
      <c r="V13" s="57"/>
    </row>
    <row r="14" spans="1:24" ht="14.45" customHeight="1" x14ac:dyDescent="0.25">
      <c r="A14" s="55"/>
      <c r="B14" s="57"/>
      <c r="C14" s="55"/>
      <c r="D14" s="57"/>
      <c r="E14" s="57"/>
      <c r="F14" s="11">
        <v>9.99</v>
      </c>
      <c r="G14" s="11">
        <v>9.9499999999999993</v>
      </c>
      <c r="H14" s="59"/>
      <c r="I14" s="59"/>
      <c r="J14" s="57"/>
      <c r="K14" s="59"/>
      <c r="L14" s="61"/>
      <c r="M14" s="61"/>
      <c r="N14" s="57"/>
      <c r="O14" s="57"/>
      <c r="P14" s="60"/>
      <c r="Q14" s="60"/>
      <c r="R14" s="57"/>
      <c r="S14" s="57"/>
      <c r="T14" s="57"/>
      <c r="U14" s="57"/>
      <c r="V14" s="57"/>
    </row>
    <row r="15" spans="1:24" x14ac:dyDescent="0.25">
      <c r="A15" s="55"/>
      <c r="B15" s="57"/>
      <c r="C15" s="55"/>
      <c r="D15" s="57"/>
      <c r="E15" s="57"/>
      <c r="F15" s="11">
        <v>10</v>
      </c>
      <c r="G15" s="11">
        <v>9.9600000000000009</v>
      </c>
      <c r="H15" s="59"/>
      <c r="I15" s="59"/>
      <c r="J15" s="57"/>
      <c r="K15" s="59"/>
      <c r="L15" s="61"/>
      <c r="M15" s="61"/>
      <c r="N15" s="57"/>
      <c r="O15" s="57"/>
      <c r="P15" s="60"/>
      <c r="Q15" s="60"/>
      <c r="R15" s="57"/>
      <c r="S15" s="57"/>
      <c r="T15" s="57"/>
      <c r="U15" s="57"/>
      <c r="V15" s="57"/>
    </row>
    <row r="16" spans="1:24" ht="14.45" customHeight="1" x14ac:dyDescent="0.25">
      <c r="A16" s="55"/>
      <c r="B16" s="140">
        <v>45905</v>
      </c>
      <c r="C16" s="55"/>
      <c r="D16" s="57" t="s">
        <v>225</v>
      </c>
      <c r="E16" s="62" t="s">
        <v>270</v>
      </c>
      <c r="F16" s="11">
        <v>9.85</v>
      </c>
      <c r="G16" s="11">
        <v>9.9</v>
      </c>
      <c r="H16" s="59">
        <f t="shared" ref="H16:I16" si="6">SUM(F16:F18)/3</f>
        <v>9.8633333333333333</v>
      </c>
      <c r="I16" s="59">
        <f t="shared" si="6"/>
        <v>9.9</v>
      </c>
      <c r="J16" s="62" t="s">
        <v>314</v>
      </c>
      <c r="K16" s="59">
        <f t="shared" ref="K16" si="7">H16*I16</f>
        <v>97.647000000000006</v>
      </c>
      <c r="L16" s="61">
        <v>45</v>
      </c>
      <c r="M16" s="61">
        <f t="shared" ref="M16" si="8">L16+1.5*SQRT(K16)</f>
        <v>59.822474489773967</v>
      </c>
      <c r="N16" s="62" t="s">
        <v>314</v>
      </c>
      <c r="O16" s="62" t="s">
        <v>34</v>
      </c>
      <c r="P16" s="60">
        <v>5</v>
      </c>
      <c r="Q16" s="60">
        <v>5</v>
      </c>
      <c r="R16" s="57"/>
      <c r="S16" s="62" t="s">
        <v>313</v>
      </c>
      <c r="T16" s="57"/>
      <c r="U16" s="57"/>
      <c r="V16" s="57"/>
    </row>
    <row r="17" spans="1:22" ht="14.45" customHeight="1" x14ac:dyDescent="0.25">
      <c r="A17" s="55"/>
      <c r="B17" s="57"/>
      <c r="C17" s="55"/>
      <c r="D17" s="57"/>
      <c r="E17" s="57"/>
      <c r="F17" s="11">
        <v>9.8800000000000008</v>
      </c>
      <c r="G17" s="11">
        <v>9.89</v>
      </c>
      <c r="H17" s="59"/>
      <c r="I17" s="59"/>
      <c r="J17" s="57"/>
      <c r="K17" s="59"/>
      <c r="L17" s="61"/>
      <c r="M17" s="61"/>
      <c r="N17" s="57"/>
      <c r="O17" s="57"/>
      <c r="P17" s="60"/>
      <c r="Q17" s="60"/>
      <c r="R17" s="57"/>
      <c r="S17" s="57"/>
      <c r="T17" s="57"/>
      <c r="U17" s="57"/>
      <c r="V17" s="57"/>
    </row>
    <row r="18" spans="1:22" ht="14.45" customHeight="1" x14ac:dyDescent="0.25">
      <c r="A18" s="55"/>
      <c r="B18" s="57"/>
      <c r="C18" s="55"/>
      <c r="D18" s="57"/>
      <c r="E18" s="57"/>
      <c r="F18" s="11">
        <v>9.86</v>
      </c>
      <c r="G18" s="11">
        <v>9.91</v>
      </c>
      <c r="H18" s="59"/>
      <c r="I18" s="59"/>
      <c r="J18" s="57"/>
      <c r="K18" s="59"/>
      <c r="L18" s="61"/>
      <c r="M18" s="61"/>
      <c r="N18" s="57"/>
      <c r="O18" s="57"/>
      <c r="P18" s="60"/>
      <c r="Q18" s="60"/>
      <c r="R18" s="57"/>
      <c r="S18" s="57"/>
      <c r="T18" s="57"/>
      <c r="U18" s="57"/>
      <c r="V18" s="57"/>
    </row>
    <row r="19" spans="1:22" x14ac:dyDescent="0.25">
      <c r="A19" s="55"/>
      <c r="B19" s="140">
        <v>45905</v>
      </c>
      <c r="C19" s="55"/>
      <c r="D19" s="57" t="s">
        <v>226</v>
      </c>
      <c r="E19" s="62" t="s">
        <v>271</v>
      </c>
      <c r="F19" s="11">
        <v>9.99</v>
      </c>
      <c r="G19" s="11">
        <v>9.93</v>
      </c>
      <c r="H19" s="59">
        <f t="shared" ref="H19" si="9">SUM(F19:F21)/3</f>
        <v>9.9966666666666679</v>
      </c>
      <c r="I19" s="59">
        <f t="shared" ref="I19" si="10">SUM(G19:G21)/3</f>
        <v>9.93</v>
      </c>
      <c r="J19" s="62" t="s">
        <v>314</v>
      </c>
      <c r="K19" s="59">
        <f t="shared" ref="K19" si="11">H19*I19</f>
        <v>99.266900000000007</v>
      </c>
      <c r="L19" s="61">
        <v>45</v>
      </c>
      <c r="M19" s="61">
        <f t="shared" ref="M19" si="12">L19+1.5*SQRT(K19)</f>
        <v>59.944916359752568</v>
      </c>
      <c r="N19" s="62" t="s">
        <v>314</v>
      </c>
      <c r="O19" s="62" t="s">
        <v>34</v>
      </c>
      <c r="P19" s="60">
        <v>5</v>
      </c>
      <c r="Q19" s="60">
        <v>5</v>
      </c>
      <c r="R19" s="57"/>
      <c r="S19" s="62" t="s">
        <v>313</v>
      </c>
      <c r="T19" s="57"/>
      <c r="U19" s="57"/>
      <c r="V19" s="57"/>
    </row>
    <row r="20" spans="1:22" ht="14.45" customHeight="1" x14ac:dyDescent="0.25">
      <c r="A20" s="55"/>
      <c r="B20" s="57"/>
      <c r="C20" s="55"/>
      <c r="D20" s="57"/>
      <c r="E20" s="57"/>
      <c r="F20" s="11">
        <v>10</v>
      </c>
      <c r="G20" s="11">
        <v>9.94</v>
      </c>
      <c r="H20" s="59"/>
      <c r="I20" s="59"/>
      <c r="J20" s="57"/>
      <c r="K20" s="59"/>
      <c r="L20" s="61"/>
      <c r="M20" s="61"/>
      <c r="N20" s="57"/>
      <c r="O20" s="57"/>
      <c r="P20" s="60"/>
      <c r="Q20" s="60"/>
      <c r="R20" s="57"/>
      <c r="S20" s="57"/>
      <c r="T20" s="57"/>
      <c r="U20" s="57"/>
      <c r="V20" s="57"/>
    </row>
    <row r="21" spans="1:22" ht="14.45" customHeight="1" x14ac:dyDescent="0.25">
      <c r="A21" s="55"/>
      <c r="B21" s="57"/>
      <c r="C21" s="55"/>
      <c r="D21" s="57"/>
      <c r="E21" s="57"/>
      <c r="F21" s="11">
        <v>10</v>
      </c>
      <c r="G21" s="11">
        <v>9.92</v>
      </c>
      <c r="H21" s="59"/>
      <c r="I21" s="59"/>
      <c r="J21" s="57"/>
      <c r="K21" s="59"/>
      <c r="L21" s="61"/>
      <c r="M21" s="61"/>
      <c r="N21" s="57"/>
      <c r="O21" s="57"/>
      <c r="P21" s="60"/>
      <c r="Q21" s="60"/>
      <c r="R21" s="57"/>
      <c r="S21" s="57"/>
      <c r="T21" s="57"/>
      <c r="U21" s="57"/>
      <c r="V21" s="57"/>
    </row>
    <row r="22" spans="1:22" ht="14.45" customHeight="1" x14ac:dyDescent="0.25">
      <c r="A22" s="55"/>
      <c r="B22" s="140">
        <v>45905</v>
      </c>
      <c r="C22" s="55"/>
      <c r="D22" s="57" t="s">
        <v>227</v>
      </c>
      <c r="E22" s="62" t="s">
        <v>272</v>
      </c>
      <c r="F22" s="11">
        <v>10</v>
      </c>
      <c r="G22" s="48">
        <v>9.9</v>
      </c>
      <c r="H22" s="59">
        <f t="shared" ref="H22" si="13">SUM(F22:F24)/3</f>
        <v>9.99</v>
      </c>
      <c r="I22" s="59">
        <f t="shared" ref="I22" si="14">SUM(G22:G24)/3</f>
        <v>9.9</v>
      </c>
      <c r="J22" s="62" t="s">
        <v>314</v>
      </c>
      <c r="K22" s="59">
        <f t="shared" ref="K22" si="15">H22*I22</f>
        <v>98.90100000000001</v>
      </c>
      <c r="L22" s="61">
        <v>45</v>
      </c>
      <c r="M22" s="61">
        <f t="shared" ref="M22" si="16">L22+1.5*SQRT(K22)</f>
        <v>59.917347284286173</v>
      </c>
      <c r="N22" s="62" t="s">
        <v>314</v>
      </c>
      <c r="O22" s="62" t="s">
        <v>34</v>
      </c>
      <c r="P22" s="60">
        <v>5</v>
      </c>
      <c r="Q22" s="60">
        <v>5</v>
      </c>
      <c r="R22" s="57"/>
      <c r="S22" s="62" t="s">
        <v>313</v>
      </c>
      <c r="T22" s="57"/>
      <c r="U22" s="57"/>
      <c r="V22" s="57"/>
    </row>
    <row r="23" spans="1:22" x14ac:dyDescent="0.25">
      <c r="A23" s="55"/>
      <c r="B23" s="57"/>
      <c r="C23" s="55"/>
      <c r="D23" s="57"/>
      <c r="E23" s="57"/>
      <c r="F23" s="11">
        <v>9.99</v>
      </c>
      <c r="G23" s="48">
        <v>9.89</v>
      </c>
      <c r="H23" s="59"/>
      <c r="I23" s="59"/>
      <c r="J23" s="57"/>
      <c r="K23" s="59"/>
      <c r="L23" s="61"/>
      <c r="M23" s="61"/>
      <c r="N23" s="57"/>
      <c r="O23" s="57"/>
      <c r="P23" s="60"/>
      <c r="Q23" s="60"/>
      <c r="R23" s="57"/>
      <c r="S23" s="57"/>
      <c r="T23" s="57"/>
      <c r="U23" s="57"/>
      <c r="V23" s="57"/>
    </row>
    <row r="24" spans="1:22" ht="14.45" customHeight="1" x14ac:dyDescent="0.25">
      <c r="A24" s="55"/>
      <c r="B24" s="57"/>
      <c r="C24" s="55"/>
      <c r="D24" s="57"/>
      <c r="E24" s="57"/>
      <c r="F24" s="11">
        <v>9.98</v>
      </c>
      <c r="G24" s="48">
        <v>9.91</v>
      </c>
      <c r="H24" s="59"/>
      <c r="I24" s="59"/>
      <c r="J24" s="57"/>
      <c r="K24" s="59"/>
      <c r="L24" s="61"/>
      <c r="M24" s="61"/>
      <c r="N24" s="57"/>
      <c r="O24" s="57"/>
      <c r="P24" s="60"/>
      <c r="Q24" s="60"/>
      <c r="R24" s="57"/>
      <c r="S24" s="57"/>
      <c r="T24" s="57"/>
      <c r="U24" s="57"/>
      <c r="V24" s="57"/>
    </row>
    <row r="25" spans="1:22" ht="14.45" customHeight="1" x14ac:dyDescent="0.25">
      <c r="A25" s="55"/>
      <c r="B25" s="140">
        <v>45905</v>
      </c>
      <c r="C25" s="55"/>
      <c r="D25" s="57" t="s">
        <v>228</v>
      </c>
      <c r="E25" s="62" t="s">
        <v>273</v>
      </c>
      <c r="F25" s="48">
        <v>10</v>
      </c>
      <c r="G25" s="48">
        <v>9.93</v>
      </c>
      <c r="H25" s="59">
        <f t="shared" ref="H25" si="17">SUM(F25:F27)/3</f>
        <v>9.9933333333333341</v>
      </c>
      <c r="I25" s="59">
        <f t="shared" ref="I25" si="18">SUM(G25:G27)/3</f>
        <v>9.93</v>
      </c>
      <c r="J25" s="62" t="s">
        <v>314</v>
      </c>
      <c r="K25" s="59">
        <f t="shared" ref="K25" si="19">H25*I25</f>
        <v>99.233800000000002</v>
      </c>
      <c r="L25" s="61">
        <v>45</v>
      </c>
      <c r="M25" s="61">
        <f t="shared" ref="M25" si="20">L25+1.5*SQRT(K25)</f>
        <v>59.942424502067929</v>
      </c>
      <c r="N25" s="62" t="s">
        <v>314</v>
      </c>
      <c r="O25" s="62" t="s">
        <v>34</v>
      </c>
      <c r="P25" s="60">
        <v>5</v>
      </c>
      <c r="Q25" s="60">
        <v>5</v>
      </c>
      <c r="R25" s="57"/>
      <c r="S25" s="62" t="s">
        <v>313</v>
      </c>
      <c r="T25" s="57"/>
      <c r="U25" s="57"/>
      <c r="V25" s="57"/>
    </row>
    <row r="26" spans="1:22" ht="14.45" customHeight="1" x14ac:dyDescent="0.25">
      <c r="A26" s="55"/>
      <c r="B26" s="57"/>
      <c r="C26" s="55"/>
      <c r="D26" s="57"/>
      <c r="E26" s="57"/>
      <c r="F26" s="48">
        <v>9.99</v>
      </c>
      <c r="G26" s="48">
        <v>9.94</v>
      </c>
      <c r="H26" s="59"/>
      <c r="I26" s="59"/>
      <c r="J26" s="57"/>
      <c r="K26" s="59"/>
      <c r="L26" s="61"/>
      <c r="M26" s="61"/>
      <c r="N26" s="57"/>
      <c r="O26" s="57"/>
      <c r="P26" s="60"/>
      <c r="Q26" s="60"/>
      <c r="R26" s="57"/>
      <c r="S26" s="57"/>
      <c r="T26" s="57"/>
      <c r="U26" s="57"/>
      <c r="V26" s="57"/>
    </row>
    <row r="27" spans="1:22" x14ac:dyDescent="0.25">
      <c r="A27" s="55"/>
      <c r="B27" s="57"/>
      <c r="C27" s="55"/>
      <c r="D27" s="57"/>
      <c r="E27" s="57"/>
      <c r="F27" s="48">
        <v>9.99</v>
      </c>
      <c r="G27" s="48">
        <v>9.92</v>
      </c>
      <c r="H27" s="59"/>
      <c r="I27" s="59"/>
      <c r="J27" s="57"/>
      <c r="K27" s="59"/>
      <c r="L27" s="61"/>
      <c r="M27" s="61"/>
      <c r="N27" s="57"/>
      <c r="O27" s="57"/>
      <c r="P27" s="60"/>
      <c r="Q27" s="60"/>
      <c r="R27" s="57"/>
      <c r="S27" s="57"/>
      <c r="T27" s="57"/>
      <c r="U27" s="57"/>
      <c r="V27" s="57"/>
    </row>
    <row r="28" spans="1:22" ht="14.45" customHeight="1" x14ac:dyDescent="0.25">
      <c r="A28" s="55"/>
      <c r="B28" s="140">
        <v>45905</v>
      </c>
      <c r="C28" s="55"/>
      <c r="D28" s="57" t="s">
        <v>229</v>
      </c>
      <c r="E28" s="62" t="s">
        <v>274</v>
      </c>
      <c r="F28" s="48">
        <v>10</v>
      </c>
      <c r="G28" s="48">
        <v>9.94</v>
      </c>
      <c r="H28" s="59">
        <f t="shared" ref="H28" si="21">SUM(F28:F30)/3</f>
        <v>9.9933333333333341</v>
      </c>
      <c r="I28" s="59">
        <f t="shared" ref="I28" si="22">SUM(G28:G30)/3</f>
        <v>9.92</v>
      </c>
      <c r="J28" s="62" t="s">
        <v>314</v>
      </c>
      <c r="K28" s="59">
        <f t="shared" ref="K28" si="23">H28*I28</f>
        <v>99.133866666666677</v>
      </c>
      <c r="L28" s="61">
        <v>45</v>
      </c>
      <c r="M28" s="61">
        <f t="shared" ref="M28" si="24">L28+1.5*SQRT(K28)</f>
        <v>59.934898727477197</v>
      </c>
      <c r="N28" s="62" t="s">
        <v>314</v>
      </c>
      <c r="O28" s="62" t="s">
        <v>34</v>
      </c>
      <c r="P28" s="60">
        <v>5</v>
      </c>
      <c r="Q28" s="60">
        <v>5</v>
      </c>
      <c r="R28" s="57"/>
      <c r="S28" s="62" t="s">
        <v>313</v>
      </c>
      <c r="T28" s="57"/>
      <c r="U28" s="57"/>
      <c r="V28" s="57"/>
    </row>
    <row r="29" spans="1:22" ht="14.45" customHeight="1" x14ac:dyDescent="0.25">
      <c r="A29" s="55"/>
      <c r="B29" s="57"/>
      <c r="C29" s="55"/>
      <c r="D29" s="57"/>
      <c r="E29" s="57"/>
      <c r="F29" s="11">
        <v>10</v>
      </c>
      <c r="G29" s="48">
        <v>9.92</v>
      </c>
      <c r="H29" s="59"/>
      <c r="I29" s="59"/>
      <c r="J29" s="57"/>
      <c r="K29" s="59"/>
      <c r="L29" s="61"/>
      <c r="M29" s="61"/>
      <c r="N29" s="57"/>
      <c r="O29" s="57"/>
      <c r="P29" s="60"/>
      <c r="Q29" s="60"/>
      <c r="R29" s="57"/>
      <c r="S29" s="57"/>
      <c r="T29" s="57"/>
      <c r="U29" s="57"/>
      <c r="V29" s="57"/>
    </row>
    <row r="30" spans="1:22" ht="14.45" customHeight="1" x14ac:dyDescent="0.25">
      <c r="A30" s="55"/>
      <c r="B30" s="57"/>
      <c r="C30" s="55"/>
      <c r="D30" s="57"/>
      <c r="E30" s="57"/>
      <c r="F30" s="11">
        <v>9.98</v>
      </c>
      <c r="G30" s="48">
        <v>9.9</v>
      </c>
      <c r="H30" s="59"/>
      <c r="I30" s="59"/>
      <c r="J30" s="57"/>
      <c r="K30" s="59"/>
      <c r="L30" s="61"/>
      <c r="M30" s="61"/>
      <c r="N30" s="57"/>
      <c r="O30" s="57"/>
      <c r="P30" s="60"/>
      <c r="Q30" s="60"/>
      <c r="R30" s="57"/>
      <c r="S30" s="57"/>
      <c r="T30" s="57"/>
      <c r="U30" s="57"/>
      <c r="V30" s="57"/>
    </row>
    <row r="31" spans="1:22" x14ac:dyDescent="0.25">
      <c r="A31" s="55"/>
      <c r="B31" s="140">
        <v>45905</v>
      </c>
      <c r="C31" s="55"/>
      <c r="D31" s="57" t="s">
        <v>230</v>
      </c>
      <c r="E31" s="62" t="s">
        <v>275</v>
      </c>
      <c r="F31" s="11">
        <v>10</v>
      </c>
      <c r="G31" s="48">
        <v>9.89</v>
      </c>
      <c r="H31" s="59">
        <f t="shared" ref="H31" si="25">SUM(F31:F33)/3</f>
        <v>9.9966666666666679</v>
      </c>
      <c r="I31" s="59">
        <f t="shared" ref="I31" si="26">SUM(G31:G33)/3</f>
        <v>9.91</v>
      </c>
      <c r="J31" s="62" t="s">
        <v>314</v>
      </c>
      <c r="K31" s="59">
        <f t="shared" ref="K31" si="27">H31*I31</f>
        <v>99.066966666666687</v>
      </c>
      <c r="L31" s="61">
        <v>45</v>
      </c>
      <c r="M31" s="61">
        <f t="shared" ref="M31" si="28">L31+1.5*SQRT(K31)</f>
        <v>59.929858505692543</v>
      </c>
      <c r="N31" s="62" t="s">
        <v>314</v>
      </c>
      <c r="O31" s="62" t="s">
        <v>34</v>
      </c>
      <c r="P31" s="60">
        <v>5</v>
      </c>
      <c r="Q31" s="60">
        <v>5</v>
      </c>
      <c r="R31" s="57"/>
      <c r="S31" s="62" t="s">
        <v>313</v>
      </c>
      <c r="T31" s="57"/>
      <c r="U31" s="57"/>
      <c r="V31" s="57"/>
    </row>
    <row r="32" spans="1:22" x14ac:dyDescent="0.25">
      <c r="A32" s="55"/>
      <c r="B32" s="57"/>
      <c r="C32" s="55"/>
      <c r="D32" s="57"/>
      <c r="E32" s="57"/>
      <c r="F32" s="11">
        <v>10</v>
      </c>
      <c r="G32" s="48">
        <v>9.91</v>
      </c>
      <c r="H32" s="59"/>
      <c r="I32" s="59"/>
      <c r="J32" s="57"/>
      <c r="K32" s="59"/>
      <c r="L32" s="61"/>
      <c r="M32" s="61"/>
      <c r="N32" s="57"/>
      <c r="O32" s="57"/>
      <c r="P32" s="60"/>
      <c r="Q32" s="60"/>
      <c r="R32" s="57"/>
      <c r="S32" s="57"/>
      <c r="T32" s="57"/>
      <c r="U32" s="57"/>
      <c r="V32" s="57"/>
    </row>
    <row r="33" spans="1:22" x14ac:dyDescent="0.25">
      <c r="A33" s="55"/>
      <c r="B33" s="57"/>
      <c r="C33" s="55"/>
      <c r="D33" s="57"/>
      <c r="E33" s="57"/>
      <c r="F33" s="11">
        <v>9.99</v>
      </c>
      <c r="G33" s="48">
        <v>9.93</v>
      </c>
      <c r="H33" s="59"/>
      <c r="I33" s="59"/>
      <c r="J33" s="57"/>
      <c r="K33" s="59"/>
      <c r="L33" s="61"/>
      <c r="M33" s="61"/>
      <c r="N33" s="57"/>
      <c r="O33" s="57"/>
      <c r="P33" s="60"/>
      <c r="Q33" s="60"/>
      <c r="R33" s="57"/>
      <c r="S33" s="57"/>
      <c r="T33" s="57"/>
      <c r="U33" s="57"/>
      <c r="V33" s="57"/>
    </row>
    <row r="34" spans="1:22" x14ac:dyDescent="0.25">
      <c r="A34" s="55"/>
      <c r="B34" s="140">
        <v>45905</v>
      </c>
      <c r="C34" s="55"/>
      <c r="D34" s="57" t="s">
        <v>231</v>
      </c>
      <c r="E34" s="62" t="s">
        <v>276</v>
      </c>
      <c r="F34" s="50">
        <v>9.99</v>
      </c>
      <c r="G34" s="48">
        <v>9.94</v>
      </c>
      <c r="H34" s="63">
        <f t="shared" ref="H34" si="29">SUM(F34:F36)/3</f>
        <v>9.9933333333333341</v>
      </c>
      <c r="I34" s="63">
        <f t="shared" ref="I34" si="30">SUM(G34:G36)/3</f>
        <v>9.9333333333333318</v>
      </c>
      <c r="J34" s="62" t="s">
        <v>314</v>
      </c>
      <c r="K34" s="63">
        <f t="shared" ref="K34" si="31">H34*I34</f>
        <v>99.267111111111106</v>
      </c>
      <c r="L34" s="64">
        <v>45</v>
      </c>
      <c r="M34" s="64">
        <f t="shared" ref="M34" si="32">L34+1.5*SQRT(K34)</f>
        <v>59.944932251435603</v>
      </c>
      <c r="N34" s="62" t="s">
        <v>314</v>
      </c>
      <c r="O34" s="62" t="s">
        <v>34</v>
      </c>
      <c r="P34" s="65">
        <v>5</v>
      </c>
      <c r="Q34" s="65">
        <v>5</v>
      </c>
      <c r="R34" s="62"/>
      <c r="S34" s="62" t="s">
        <v>313</v>
      </c>
      <c r="T34" s="62"/>
      <c r="U34" s="62"/>
      <c r="V34" s="62"/>
    </row>
    <row r="35" spans="1:22" x14ac:dyDescent="0.25">
      <c r="A35" s="55"/>
      <c r="B35" s="57"/>
      <c r="C35" s="55"/>
      <c r="D35" s="57"/>
      <c r="E35" s="57"/>
      <c r="F35" s="48">
        <v>10</v>
      </c>
      <c r="G35" s="48">
        <v>9.92</v>
      </c>
      <c r="H35" s="59"/>
      <c r="I35" s="59"/>
      <c r="J35" s="57"/>
      <c r="K35" s="59"/>
      <c r="L35" s="61"/>
      <c r="M35" s="61"/>
      <c r="N35" s="57"/>
      <c r="O35" s="57"/>
      <c r="P35" s="60"/>
      <c r="Q35" s="60"/>
      <c r="R35" s="57"/>
      <c r="S35" s="57"/>
      <c r="T35" s="57"/>
      <c r="U35" s="57"/>
      <c r="V35" s="57"/>
    </row>
    <row r="36" spans="1:22" x14ac:dyDescent="0.25">
      <c r="A36" s="55"/>
      <c r="B36" s="57"/>
      <c r="C36" s="55"/>
      <c r="D36" s="57"/>
      <c r="E36" s="57"/>
      <c r="F36" s="48">
        <v>9.99</v>
      </c>
      <c r="G36" s="48">
        <v>9.94</v>
      </c>
      <c r="H36" s="59"/>
      <c r="I36" s="59"/>
      <c r="J36" s="57"/>
      <c r="K36" s="59"/>
      <c r="L36" s="61"/>
      <c r="M36" s="61"/>
      <c r="N36" s="57"/>
      <c r="O36" s="57"/>
      <c r="P36" s="60"/>
      <c r="Q36" s="60"/>
      <c r="R36" s="57"/>
      <c r="S36" s="57"/>
      <c r="T36" s="57"/>
      <c r="U36" s="57"/>
      <c r="V36" s="57"/>
    </row>
    <row r="37" spans="1:22" x14ac:dyDescent="0.25">
      <c r="A37" s="55"/>
      <c r="B37" s="140">
        <v>45905</v>
      </c>
      <c r="C37" s="55"/>
      <c r="D37" s="57" t="s">
        <v>232</v>
      </c>
      <c r="E37" s="62" t="s">
        <v>277</v>
      </c>
      <c r="F37" s="48">
        <v>10</v>
      </c>
      <c r="G37" s="48">
        <v>9.92</v>
      </c>
      <c r="H37" s="59">
        <f t="shared" ref="H37" si="33">SUM(F37:F39)/3</f>
        <v>9.9966666666666679</v>
      </c>
      <c r="I37" s="59">
        <f t="shared" ref="I37" si="34">SUM(G37:G39)/3</f>
        <v>9.9033333333333342</v>
      </c>
      <c r="J37" s="62" t="s">
        <v>314</v>
      </c>
      <c r="K37" s="59">
        <f t="shared" ref="K37" si="35">H37*I37</f>
        <v>99.000322222222238</v>
      </c>
      <c r="L37" s="61">
        <v>45</v>
      </c>
      <c r="M37" s="61">
        <f t="shared" ref="M37" si="36">L37+1.5*SQRT(K37)</f>
        <v>59.92483584499341</v>
      </c>
      <c r="N37" s="62" t="s">
        <v>314</v>
      </c>
      <c r="O37" s="62" t="s">
        <v>34</v>
      </c>
      <c r="P37" s="60">
        <v>5</v>
      </c>
      <c r="Q37" s="60">
        <v>5</v>
      </c>
      <c r="R37" s="57"/>
      <c r="S37" s="62" t="s">
        <v>313</v>
      </c>
      <c r="T37" s="57"/>
      <c r="U37" s="57"/>
      <c r="V37" s="57"/>
    </row>
    <row r="38" spans="1:22" x14ac:dyDescent="0.25">
      <c r="A38" s="55"/>
      <c r="B38" s="57"/>
      <c r="C38" s="55"/>
      <c r="D38" s="57"/>
      <c r="E38" s="57"/>
      <c r="F38" s="48">
        <v>10</v>
      </c>
      <c r="G38" s="48">
        <v>9.9</v>
      </c>
      <c r="H38" s="59"/>
      <c r="I38" s="59"/>
      <c r="J38" s="57"/>
      <c r="K38" s="59"/>
      <c r="L38" s="61"/>
      <c r="M38" s="61"/>
      <c r="N38" s="57"/>
      <c r="O38" s="57"/>
      <c r="P38" s="60"/>
      <c r="Q38" s="60"/>
      <c r="R38" s="57"/>
      <c r="S38" s="57"/>
      <c r="T38" s="57"/>
      <c r="U38" s="57"/>
      <c r="V38" s="57"/>
    </row>
    <row r="39" spans="1:22" x14ac:dyDescent="0.25">
      <c r="A39" s="55"/>
      <c r="B39" s="57"/>
      <c r="C39" s="55"/>
      <c r="D39" s="57"/>
      <c r="E39" s="57"/>
      <c r="F39" s="48">
        <v>9.99</v>
      </c>
      <c r="G39" s="48">
        <v>9.89</v>
      </c>
      <c r="H39" s="59"/>
      <c r="I39" s="59"/>
      <c r="J39" s="57"/>
      <c r="K39" s="59"/>
      <c r="L39" s="61"/>
      <c r="M39" s="61"/>
      <c r="N39" s="57"/>
      <c r="O39" s="57"/>
      <c r="P39" s="60"/>
      <c r="Q39" s="60"/>
      <c r="R39" s="57"/>
      <c r="S39" s="57"/>
      <c r="T39" s="57"/>
      <c r="U39" s="57"/>
      <c r="V39" s="57"/>
    </row>
    <row r="40" spans="1:22" x14ac:dyDescent="0.25">
      <c r="A40" s="55"/>
      <c r="B40" s="140">
        <v>45905</v>
      </c>
      <c r="C40" s="55"/>
      <c r="D40" s="57" t="s">
        <v>233</v>
      </c>
      <c r="E40" s="62" t="s">
        <v>278</v>
      </c>
      <c r="F40" s="48">
        <v>10</v>
      </c>
      <c r="G40" s="48">
        <v>9.91</v>
      </c>
      <c r="H40" s="59">
        <f t="shared" ref="H40" si="37">SUM(F40:F42)/3</f>
        <v>9.99</v>
      </c>
      <c r="I40" s="59">
        <f t="shared" ref="I40" si="38">SUM(G40:G42)/3</f>
        <v>9.9266666666666676</v>
      </c>
      <c r="J40" s="62" t="s">
        <v>314</v>
      </c>
      <c r="K40" s="59">
        <f t="shared" ref="K40" si="39">H40*I40</f>
        <v>99.167400000000015</v>
      </c>
      <c r="L40" s="61">
        <v>45</v>
      </c>
      <c r="M40" s="61">
        <f t="shared" ref="M40" si="40">L40+1.5*SQRT(K40)</f>
        <v>59.937424476796529</v>
      </c>
      <c r="N40" s="62" t="s">
        <v>314</v>
      </c>
      <c r="O40" s="62" t="s">
        <v>34</v>
      </c>
      <c r="P40" s="60">
        <v>5</v>
      </c>
      <c r="Q40" s="60">
        <v>5</v>
      </c>
      <c r="R40" s="57"/>
      <c r="S40" s="62" t="s">
        <v>313</v>
      </c>
      <c r="T40" s="57"/>
      <c r="U40" s="57"/>
      <c r="V40" s="57"/>
    </row>
    <row r="41" spans="1:22" x14ac:dyDescent="0.25">
      <c r="A41" s="55"/>
      <c r="B41" s="57"/>
      <c r="C41" s="55"/>
      <c r="D41" s="57"/>
      <c r="E41" s="57"/>
      <c r="F41" s="48">
        <v>9.98</v>
      </c>
      <c r="G41" s="48">
        <v>9.93</v>
      </c>
      <c r="H41" s="59"/>
      <c r="I41" s="59"/>
      <c r="J41" s="57"/>
      <c r="K41" s="59"/>
      <c r="L41" s="61"/>
      <c r="M41" s="61"/>
      <c r="N41" s="57"/>
      <c r="O41" s="57"/>
      <c r="P41" s="60"/>
      <c r="Q41" s="60"/>
      <c r="R41" s="57"/>
      <c r="S41" s="57"/>
      <c r="T41" s="57"/>
      <c r="U41" s="57"/>
      <c r="V41" s="57"/>
    </row>
    <row r="42" spans="1:22" x14ac:dyDescent="0.25">
      <c r="A42" s="55"/>
      <c r="B42" s="57"/>
      <c r="C42" s="55"/>
      <c r="D42" s="57"/>
      <c r="E42" s="57"/>
      <c r="F42" s="48">
        <v>9.99</v>
      </c>
      <c r="G42" s="48">
        <v>9.94</v>
      </c>
      <c r="H42" s="59"/>
      <c r="I42" s="59"/>
      <c r="J42" s="57"/>
      <c r="K42" s="59"/>
      <c r="L42" s="61"/>
      <c r="M42" s="61"/>
      <c r="N42" s="57"/>
      <c r="O42" s="57"/>
      <c r="P42" s="60"/>
      <c r="Q42" s="60"/>
      <c r="R42" s="57"/>
      <c r="S42" s="57"/>
      <c r="T42" s="57"/>
      <c r="U42" s="57"/>
      <c r="V42" s="57"/>
    </row>
    <row r="43" spans="1:22" x14ac:dyDescent="0.25">
      <c r="A43" s="55"/>
      <c r="B43" s="140">
        <v>45905</v>
      </c>
      <c r="C43" s="55"/>
      <c r="D43" s="57" t="s">
        <v>234</v>
      </c>
      <c r="E43" s="62" t="s">
        <v>279</v>
      </c>
      <c r="F43" s="48">
        <v>10</v>
      </c>
      <c r="G43" s="48">
        <v>9.92</v>
      </c>
      <c r="H43" s="59">
        <f t="shared" ref="H43" si="41">SUM(F43:F45)/3</f>
        <v>9.9966666666666679</v>
      </c>
      <c r="I43" s="59">
        <f t="shared" ref="I43" si="42">SUM(G43:G45)/3</f>
        <v>9.9266666666666676</v>
      </c>
      <c r="J43" s="62" t="s">
        <v>314</v>
      </c>
      <c r="K43" s="59">
        <f t="shared" ref="K43" si="43">H43*I43</f>
        <v>99.233577777777796</v>
      </c>
      <c r="L43" s="61">
        <v>45</v>
      </c>
      <c r="M43" s="61">
        <f t="shared" ref="M43" si="44">L43+1.5*SQRT(K43)</f>
        <v>59.942407771172626</v>
      </c>
      <c r="N43" s="62" t="s">
        <v>314</v>
      </c>
      <c r="O43" s="62" t="s">
        <v>34</v>
      </c>
      <c r="P43" s="60">
        <v>5</v>
      </c>
      <c r="Q43" s="60">
        <v>5</v>
      </c>
      <c r="R43" s="57"/>
      <c r="S43" s="62" t="s">
        <v>313</v>
      </c>
      <c r="T43" s="57"/>
      <c r="U43" s="57"/>
      <c r="V43" s="57"/>
    </row>
    <row r="44" spans="1:22" x14ac:dyDescent="0.25">
      <c r="A44" s="55"/>
      <c r="B44" s="57"/>
      <c r="C44" s="55"/>
      <c r="D44" s="57"/>
      <c r="E44" s="57"/>
      <c r="F44" s="48">
        <v>10</v>
      </c>
      <c r="G44" s="48">
        <v>9.94</v>
      </c>
      <c r="H44" s="59"/>
      <c r="I44" s="59"/>
      <c r="J44" s="57"/>
      <c r="K44" s="59"/>
      <c r="L44" s="61"/>
      <c r="M44" s="61"/>
      <c r="N44" s="57"/>
      <c r="O44" s="57"/>
      <c r="P44" s="60"/>
      <c r="Q44" s="60"/>
      <c r="R44" s="57"/>
      <c r="S44" s="57"/>
      <c r="T44" s="57"/>
      <c r="U44" s="57"/>
      <c r="V44" s="57"/>
    </row>
    <row r="45" spans="1:22" x14ac:dyDescent="0.25">
      <c r="A45" s="55"/>
      <c r="B45" s="57"/>
      <c r="C45" s="55"/>
      <c r="D45" s="57"/>
      <c r="E45" s="57"/>
      <c r="F45" s="48">
        <v>9.99</v>
      </c>
      <c r="G45" s="48">
        <v>9.92</v>
      </c>
      <c r="H45" s="59"/>
      <c r="I45" s="59"/>
      <c r="J45" s="57"/>
      <c r="K45" s="59"/>
      <c r="L45" s="61"/>
      <c r="M45" s="61"/>
      <c r="N45" s="57"/>
      <c r="O45" s="57"/>
      <c r="P45" s="60"/>
      <c r="Q45" s="60"/>
      <c r="R45" s="57"/>
      <c r="S45" s="57"/>
      <c r="T45" s="57"/>
      <c r="U45" s="57"/>
      <c r="V45" s="57"/>
    </row>
    <row r="46" spans="1:22" x14ac:dyDescent="0.25">
      <c r="A46" s="55"/>
      <c r="B46" s="140">
        <v>45905</v>
      </c>
      <c r="C46" s="55"/>
      <c r="D46" s="57" t="s">
        <v>235</v>
      </c>
      <c r="E46" s="62" t="s">
        <v>280</v>
      </c>
      <c r="F46" s="48">
        <v>10</v>
      </c>
      <c r="G46" s="48">
        <v>9.9</v>
      </c>
      <c r="H46" s="59">
        <f t="shared" ref="H46" si="45">SUM(F46:F48)/3</f>
        <v>9.9966666666666679</v>
      </c>
      <c r="I46" s="59">
        <f t="shared" ref="I46" si="46">SUM(G46:G48)/3</f>
        <v>9.9</v>
      </c>
      <c r="J46" s="62" t="s">
        <v>314</v>
      </c>
      <c r="K46" s="59">
        <f t="shared" ref="K46" si="47">H46*I46</f>
        <v>98.967000000000013</v>
      </c>
      <c r="L46" s="61">
        <v>45</v>
      </c>
      <c r="M46" s="61">
        <f t="shared" ref="M46" si="48">L46+1.5*SQRT(K46)</f>
        <v>59.922323880682931</v>
      </c>
      <c r="N46" s="62" t="s">
        <v>314</v>
      </c>
      <c r="O46" s="62" t="s">
        <v>34</v>
      </c>
      <c r="P46" s="60">
        <v>5</v>
      </c>
      <c r="Q46" s="60">
        <v>5</v>
      </c>
      <c r="R46" s="57"/>
      <c r="S46" s="62" t="s">
        <v>313</v>
      </c>
      <c r="T46" s="57"/>
      <c r="U46" s="57"/>
      <c r="V46" s="57"/>
    </row>
    <row r="47" spans="1:22" x14ac:dyDescent="0.25">
      <c r="A47" s="55"/>
      <c r="B47" s="57"/>
      <c r="C47" s="55"/>
      <c r="D47" s="57"/>
      <c r="E47" s="57"/>
      <c r="F47" s="48">
        <v>10</v>
      </c>
      <c r="G47" s="48">
        <v>9.89</v>
      </c>
      <c r="H47" s="59"/>
      <c r="I47" s="59"/>
      <c r="J47" s="57"/>
      <c r="K47" s="59"/>
      <c r="L47" s="61"/>
      <c r="M47" s="61"/>
      <c r="N47" s="57"/>
      <c r="O47" s="57"/>
      <c r="P47" s="60"/>
      <c r="Q47" s="60"/>
      <c r="R47" s="57"/>
      <c r="S47" s="57"/>
      <c r="T47" s="57"/>
      <c r="U47" s="57"/>
      <c r="V47" s="57"/>
    </row>
    <row r="48" spans="1:22" x14ac:dyDescent="0.25">
      <c r="A48" s="55"/>
      <c r="B48" s="57"/>
      <c r="C48" s="55"/>
      <c r="D48" s="57"/>
      <c r="E48" s="57"/>
      <c r="F48" s="48">
        <v>9.99</v>
      </c>
      <c r="G48" s="48">
        <v>9.91</v>
      </c>
      <c r="H48" s="59"/>
      <c r="I48" s="59"/>
      <c r="J48" s="57"/>
      <c r="K48" s="59"/>
      <c r="L48" s="61"/>
      <c r="M48" s="61"/>
      <c r="N48" s="57"/>
      <c r="O48" s="57"/>
      <c r="P48" s="60"/>
      <c r="Q48" s="60"/>
      <c r="R48" s="57"/>
      <c r="S48" s="57"/>
      <c r="T48" s="57"/>
      <c r="U48" s="57"/>
      <c r="V48" s="57"/>
    </row>
    <row r="49" spans="1:22" x14ac:dyDescent="0.25">
      <c r="A49" s="55"/>
      <c r="B49" s="140">
        <v>45905</v>
      </c>
      <c r="C49" s="55"/>
      <c r="D49" s="57" t="s">
        <v>236</v>
      </c>
      <c r="E49" s="62" t="s">
        <v>281</v>
      </c>
      <c r="F49" s="48">
        <v>9.98</v>
      </c>
      <c r="G49" s="48">
        <v>9.93</v>
      </c>
      <c r="H49" s="59">
        <f t="shared" ref="H49" si="49">SUM(F49:F51)/3</f>
        <v>9.99</v>
      </c>
      <c r="I49" s="59">
        <f t="shared" ref="I49" si="50">SUM(G49:G51)/3</f>
        <v>9.93</v>
      </c>
      <c r="J49" s="62" t="s">
        <v>314</v>
      </c>
      <c r="K49" s="59">
        <f t="shared" ref="K49" si="51">H49*I49</f>
        <v>99.200699999999998</v>
      </c>
      <c r="L49" s="61">
        <v>45</v>
      </c>
      <c r="M49" s="61">
        <f t="shared" ref="M49" si="52">L49+1.5*SQRT(K49)</f>
        <v>59.939932228761947</v>
      </c>
      <c r="N49" s="62" t="s">
        <v>314</v>
      </c>
      <c r="O49" s="62" t="s">
        <v>34</v>
      </c>
      <c r="P49" s="60">
        <v>5</v>
      </c>
      <c r="Q49" s="60">
        <v>5</v>
      </c>
      <c r="R49" s="57"/>
      <c r="S49" s="62" t="s">
        <v>313</v>
      </c>
      <c r="T49" s="57"/>
      <c r="U49" s="57"/>
      <c r="V49" s="57"/>
    </row>
    <row r="50" spans="1:22" x14ac:dyDescent="0.25">
      <c r="A50" s="55"/>
      <c r="B50" s="57"/>
      <c r="C50" s="55"/>
      <c r="D50" s="57"/>
      <c r="E50" s="57"/>
      <c r="F50" s="48">
        <v>10</v>
      </c>
      <c r="G50" s="48">
        <v>9.94</v>
      </c>
      <c r="H50" s="59"/>
      <c r="I50" s="59"/>
      <c r="J50" s="57"/>
      <c r="K50" s="59"/>
      <c r="L50" s="61"/>
      <c r="M50" s="61"/>
      <c r="N50" s="57"/>
      <c r="O50" s="57"/>
      <c r="P50" s="60"/>
      <c r="Q50" s="60"/>
      <c r="R50" s="57"/>
      <c r="S50" s="57"/>
      <c r="T50" s="57"/>
      <c r="U50" s="57"/>
      <c r="V50" s="57"/>
    </row>
    <row r="51" spans="1:22" x14ac:dyDescent="0.25">
      <c r="A51" s="55"/>
      <c r="B51" s="57"/>
      <c r="C51" s="55"/>
      <c r="D51" s="57"/>
      <c r="E51" s="57"/>
      <c r="F51" s="48">
        <v>9.99</v>
      </c>
      <c r="G51" s="48">
        <v>9.92</v>
      </c>
      <c r="H51" s="59"/>
      <c r="I51" s="59"/>
      <c r="J51" s="57"/>
      <c r="K51" s="59"/>
      <c r="L51" s="61"/>
      <c r="M51" s="61"/>
      <c r="N51" s="57"/>
      <c r="O51" s="57"/>
      <c r="P51" s="60"/>
      <c r="Q51" s="60"/>
      <c r="R51" s="57"/>
      <c r="S51" s="57"/>
      <c r="T51" s="57"/>
      <c r="U51" s="57"/>
      <c r="V51" s="57"/>
    </row>
    <row r="52" spans="1:22" x14ac:dyDescent="0.25">
      <c r="A52" s="55"/>
      <c r="B52" s="140">
        <v>45905</v>
      </c>
      <c r="C52" s="55"/>
      <c r="D52" s="57" t="s">
        <v>237</v>
      </c>
      <c r="E52" s="62" t="s">
        <v>282</v>
      </c>
      <c r="F52" s="48">
        <v>10</v>
      </c>
      <c r="G52" s="48">
        <v>9.94</v>
      </c>
      <c r="H52" s="59">
        <f t="shared" ref="H52" si="53">SUM(F52:F54)/3</f>
        <v>9.9866666666666664</v>
      </c>
      <c r="I52" s="59">
        <f t="shared" ref="I52" si="54">SUM(G52:G54)/3</f>
        <v>9.92</v>
      </c>
      <c r="J52" s="62" t="s">
        <v>314</v>
      </c>
      <c r="K52" s="59">
        <f t="shared" ref="K52" si="55">H52*I52</f>
        <v>99.067733333333337</v>
      </c>
      <c r="L52" s="61">
        <v>45</v>
      </c>
      <c r="M52" s="61">
        <f t="shared" ref="M52" si="56">L52+1.5*SQRT(K52)</f>
        <v>59.929916275719698</v>
      </c>
      <c r="N52" s="62" t="s">
        <v>314</v>
      </c>
      <c r="O52" s="62" t="s">
        <v>34</v>
      </c>
      <c r="P52" s="60">
        <v>5</v>
      </c>
      <c r="Q52" s="60">
        <v>5</v>
      </c>
      <c r="R52" s="57"/>
      <c r="S52" s="62" t="s">
        <v>313</v>
      </c>
      <c r="T52" s="57"/>
      <c r="U52" s="57"/>
      <c r="V52" s="57"/>
    </row>
    <row r="53" spans="1:22" x14ac:dyDescent="0.25">
      <c r="A53" s="55"/>
      <c r="B53" s="57"/>
      <c r="C53" s="55"/>
      <c r="D53" s="57"/>
      <c r="E53" s="57"/>
      <c r="F53" s="48">
        <v>9.9700000000000006</v>
      </c>
      <c r="G53" s="48">
        <v>9.92</v>
      </c>
      <c r="H53" s="59"/>
      <c r="I53" s="59"/>
      <c r="J53" s="57"/>
      <c r="K53" s="59"/>
      <c r="L53" s="61"/>
      <c r="M53" s="61"/>
      <c r="N53" s="57"/>
      <c r="O53" s="57"/>
      <c r="P53" s="60"/>
      <c r="Q53" s="60"/>
      <c r="R53" s="57"/>
      <c r="S53" s="57"/>
      <c r="T53" s="57"/>
      <c r="U53" s="57"/>
      <c r="V53" s="57"/>
    </row>
    <row r="54" spans="1:22" x14ac:dyDescent="0.25">
      <c r="A54" s="55"/>
      <c r="B54" s="57"/>
      <c r="C54" s="55"/>
      <c r="D54" s="57"/>
      <c r="E54" s="57"/>
      <c r="F54" s="48">
        <v>9.99</v>
      </c>
      <c r="G54" s="48">
        <v>9.9</v>
      </c>
      <c r="H54" s="59"/>
      <c r="I54" s="59"/>
      <c r="J54" s="57"/>
      <c r="K54" s="59"/>
      <c r="L54" s="61"/>
      <c r="M54" s="61"/>
      <c r="N54" s="57"/>
      <c r="O54" s="57"/>
      <c r="P54" s="60"/>
      <c r="Q54" s="60"/>
      <c r="R54" s="57"/>
      <c r="S54" s="57"/>
      <c r="T54" s="57"/>
      <c r="U54" s="57"/>
      <c r="V54" s="57"/>
    </row>
    <row r="55" spans="1:22" x14ac:dyDescent="0.25">
      <c r="A55" s="55"/>
      <c r="B55" s="140">
        <v>45905</v>
      </c>
      <c r="C55" s="55"/>
      <c r="D55" s="57" t="s">
        <v>238</v>
      </c>
      <c r="E55" s="62" t="s">
        <v>283</v>
      </c>
      <c r="F55" s="48">
        <v>10</v>
      </c>
      <c r="G55" s="48">
        <v>9.89</v>
      </c>
      <c r="H55" s="59">
        <f t="shared" ref="H55" si="57">SUM(F55:F57)/3</f>
        <v>9.9966666666666679</v>
      </c>
      <c r="I55" s="59">
        <f t="shared" ref="I55" si="58">SUM(G55:G57)/3</f>
        <v>9.91</v>
      </c>
      <c r="J55" s="62" t="s">
        <v>314</v>
      </c>
      <c r="K55" s="59">
        <f t="shared" ref="K55" si="59">H55*I55</f>
        <v>99.066966666666687</v>
      </c>
      <c r="L55" s="61">
        <v>45</v>
      </c>
      <c r="M55" s="61">
        <f t="shared" ref="M55" si="60">L55+1.5*SQRT(K55)</f>
        <v>59.929858505692543</v>
      </c>
      <c r="N55" s="62" t="s">
        <v>314</v>
      </c>
      <c r="O55" s="62" t="s">
        <v>34</v>
      </c>
      <c r="P55" s="60">
        <v>5</v>
      </c>
      <c r="Q55" s="60">
        <v>5</v>
      </c>
      <c r="R55" s="57"/>
      <c r="S55" s="62" t="s">
        <v>313</v>
      </c>
      <c r="T55" s="57"/>
      <c r="U55" s="57"/>
      <c r="V55" s="57"/>
    </row>
    <row r="56" spans="1:22" x14ac:dyDescent="0.25">
      <c r="A56" s="55"/>
      <c r="B56" s="57"/>
      <c r="C56" s="55"/>
      <c r="D56" s="57"/>
      <c r="E56" s="57"/>
      <c r="F56" s="48">
        <v>10</v>
      </c>
      <c r="G56" s="48">
        <v>9.91</v>
      </c>
      <c r="H56" s="59"/>
      <c r="I56" s="59"/>
      <c r="J56" s="57"/>
      <c r="K56" s="59"/>
      <c r="L56" s="61"/>
      <c r="M56" s="61"/>
      <c r="N56" s="57"/>
      <c r="O56" s="57"/>
      <c r="P56" s="60"/>
      <c r="Q56" s="60"/>
      <c r="R56" s="57"/>
      <c r="S56" s="57"/>
      <c r="T56" s="57"/>
      <c r="U56" s="57"/>
      <c r="V56" s="57"/>
    </row>
    <row r="57" spans="1:22" x14ac:dyDescent="0.25">
      <c r="A57" s="55"/>
      <c r="B57" s="57"/>
      <c r="C57" s="55"/>
      <c r="D57" s="57"/>
      <c r="E57" s="57"/>
      <c r="F57" s="48">
        <v>9.99</v>
      </c>
      <c r="G57" s="48">
        <v>9.93</v>
      </c>
      <c r="H57" s="59"/>
      <c r="I57" s="59"/>
      <c r="J57" s="57"/>
      <c r="K57" s="59"/>
      <c r="L57" s="61"/>
      <c r="M57" s="61"/>
      <c r="N57" s="57"/>
      <c r="O57" s="57"/>
      <c r="P57" s="60"/>
      <c r="Q57" s="60"/>
      <c r="R57" s="57"/>
      <c r="S57" s="57"/>
      <c r="T57" s="57"/>
      <c r="U57" s="57"/>
      <c r="V57" s="57"/>
    </row>
    <row r="58" spans="1:22" x14ac:dyDescent="0.25">
      <c r="A58" s="55"/>
      <c r="B58" s="140">
        <v>45905</v>
      </c>
      <c r="C58" s="55"/>
      <c r="D58" s="57" t="s">
        <v>239</v>
      </c>
      <c r="E58" s="62" t="s">
        <v>284</v>
      </c>
      <c r="F58" s="50">
        <v>10</v>
      </c>
      <c r="G58" s="48">
        <v>9.94</v>
      </c>
      <c r="H58" s="63">
        <f t="shared" ref="H58" si="61">SUM(F58:F60)/3</f>
        <v>9.9933333333333341</v>
      </c>
      <c r="I58" s="63">
        <f t="shared" ref="I58" si="62">SUM(G58:G60)/3</f>
        <v>9.9166666666666661</v>
      </c>
      <c r="J58" s="62" t="s">
        <v>314</v>
      </c>
      <c r="K58" s="63">
        <f t="shared" ref="K58" si="63">H58*I58</f>
        <v>99.100555555555559</v>
      </c>
      <c r="L58" s="64">
        <v>45</v>
      </c>
      <c r="M58" s="64">
        <f t="shared" ref="M58" si="64">L58+1.5*SQRT(K58)</f>
        <v>59.93238929307698</v>
      </c>
      <c r="N58" s="62" t="s">
        <v>314</v>
      </c>
      <c r="O58" s="62" t="s">
        <v>34</v>
      </c>
      <c r="P58" s="65">
        <v>5</v>
      </c>
      <c r="Q58" s="65">
        <v>5</v>
      </c>
      <c r="R58" s="62"/>
      <c r="S58" s="62" t="s">
        <v>313</v>
      </c>
      <c r="T58" s="62"/>
      <c r="U58" s="62"/>
      <c r="V58" s="62"/>
    </row>
    <row r="59" spans="1:22" x14ac:dyDescent="0.25">
      <c r="A59" s="55"/>
      <c r="B59" s="57"/>
      <c r="C59" s="55"/>
      <c r="D59" s="57"/>
      <c r="E59" s="57"/>
      <c r="F59" s="48">
        <v>9.98</v>
      </c>
      <c r="G59" s="48">
        <v>9.92</v>
      </c>
      <c r="H59" s="59"/>
      <c r="I59" s="59"/>
      <c r="J59" s="57"/>
      <c r="K59" s="59"/>
      <c r="L59" s="61"/>
      <c r="M59" s="61"/>
      <c r="N59" s="57"/>
      <c r="O59" s="57"/>
      <c r="P59" s="60"/>
      <c r="Q59" s="60"/>
      <c r="R59" s="57"/>
      <c r="S59" s="57"/>
      <c r="T59" s="57"/>
      <c r="U59" s="57"/>
      <c r="V59" s="57"/>
    </row>
    <row r="60" spans="1:22" x14ac:dyDescent="0.25">
      <c r="A60" s="55"/>
      <c r="B60" s="57"/>
      <c r="C60" s="55"/>
      <c r="D60" s="57"/>
      <c r="E60" s="57"/>
      <c r="F60" s="48">
        <v>10</v>
      </c>
      <c r="G60" s="48">
        <v>9.89</v>
      </c>
      <c r="H60" s="59"/>
      <c r="I60" s="59"/>
      <c r="J60" s="57"/>
      <c r="K60" s="59"/>
      <c r="L60" s="61"/>
      <c r="M60" s="61"/>
      <c r="N60" s="57"/>
      <c r="O60" s="57"/>
      <c r="P60" s="60"/>
      <c r="Q60" s="60"/>
      <c r="R60" s="57"/>
      <c r="S60" s="57"/>
      <c r="T60" s="57"/>
      <c r="U60" s="57"/>
      <c r="V60" s="57"/>
    </row>
    <row r="61" spans="1:22" x14ac:dyDescent="0.25">
      <c r="A61" s="55"/>
      <c r="B61" s="140">
        <v>45905</v>
      </c>
      <c r="C61" s="55"/>
      <c r="D61" s="55" t="s">
        <v>240</v>
      </c>
      <c r="E61" s="62" t="s">
        <v>285</v>
      </c>
      <c r="F61" s="48">
        <v>9.98</v>
      </c>
      <c r="G61" s="48">
        <v>9.99</v>
      </c>
      <c r="H61" s="59">
        <f t="shared" ref="H61" si="65">SUM(F61:F63)/3</f>
        <v>9.99</v>
      </c>
      <c r="I61" s="59">
        <f t="shared" ref="I61" si="66">SUM(G61:G63)/3</f>
        <v>9.9766666666666666</v>
      </c>
      <c r="J61" s="57" t="s">
        <v>314</v>
      </c>
      <c r="K61" s="59">
        <f t="shared" ref="K61" si="67">H61*I61</f>
        <v>99.666899999999998</v>
      </c>
      <c r="L61" s="61">
        <v>45</v>
      </c>
      <c r="M61" s="61">
        <f t="shared" ref="M61" si="68">L61+1.5*SQRT(K61)</f>
        <v>59.974996661101464</v>
      </c>
      <c r="N61" s="57" t="s">
        <v>314</v>
      </c>
      <c r="O61" s="57" t="s">
        <v>34</v>
      </c>
      <c r="P61" s="60">
        <v>5</v>
      </c>
      <c r="Q61" s="60">
        <v>5</v>
      </c>
      <c r="R61" s="57"/>
      <c r="S61" s="57" t="s">
        <v>313</v>
      </c>
      <c r="T61" s="57"/>
      <c r="U61" s="57"/>
      <c r="V61" s="57"/>
    </row>
    <row r="62" spans="1:22" x14ac:dyDescent="0.25">
      <c r="A62" s="55"/>
      <c r="B62" s="57"/>
      <c r="C62" s="55"/>
      <c r="D62" s="55"/>
      <c r="E62" s="57"/>
      <c r="F62" s="48">
        <v>9.99</v>
      </c>
      <c r="G62" s="48">
        <v>9.98</v>
      </c>
      <c r="H62" s="59"/>
      <c r="I62" s="59"/>
      <c r="J62" s="57"/>
      <c r="K62" s="59"/>
      <c r="L62" s="61"/>
      <c r="M62" s="61"/>
      <c r="N62" s="57"/>
      <c r="O62" s="57"/>
      <c r="P62" s="60"/>
      <c r="Q62" s="60"/>
      <c r="R62" s="57"/>
      <c r="S62" s="57"/>
      <c r="T62" s="57"/>
      <c r="U62" s="57"/>
      <c r="V62" s="57"/>
    </row>
    <row r="63" spans="1:22" ht="15.75" thickBot="1" x14ac:dyDescent="0.3">
      <c r="A63" s="55"/>
      <c r="B63" s="57"/>
      <c r="C63" s="55"/>
      <c r="D63" s="56"/>
      <c r="E63" s="66"/>
      <c r="F63" s="49">
        <v>10</v>
      </c>
      <c r="G63" s="49">
        <v>9.9600000000000009</v>
      </c>
      <c r="H63" s="70"/>
      <c r="I63" s="70"/>
      <c r="J63" s="66"/>
      <c r="K63" s="70"/>
      <c r="L63" s="71"/>
      <c r="M63" s="71"/>
      <c r="N63" s="66"/>
      <c r="O63" s="66"/>
      <c r="P63" s="72"/>
      <c r="Q63" s="72"/>
      <c r="R63" s="66"/>
      <c r="S63" s="66"/>
      <c r="T63" s="66"/>
      <c r="U63" s="66"/>
      <c r="V63" s="66"/>
    </row>
    <row r="64" spans="1:22" ht="15" customHeight="1" x14ac:dyDescent="0.25">
      <c r="A64" s="55"/>
      <c r="B64" s="140">
        <v>45905</v>
      </c>
      <c r="C64" s="55"/>
      <c r="D64" s="62" t="s">
        <v>241</v>
      </c>
      <c r="E64" s="62" t="s">
        <v>286</v>
      </c>
      <c r="F64" s="50">
        <v>8</v>
      </c>
      <c r="G64" s="50">
        <v>8</v>
      </c>
      <c r="H64" s="63">
        <f t="shared" ref="H64" si="69">SUM(F64:F66)/3</f>
        <v>8.043333333333333</v>
      </c>
      <c r="I64" s="63">
        <f t="shared" ref="I64" si="70">SUM(G64:G66)/3</f>
        <v>8</v>
      </c>
      <c r="J64" s="62" t="s">
        <v>314</v>
      </c>
      <c r="K64" s="63">
        <f t="shared" ref="K64" si="71">H64*I64</f>
        <v>64.346666666666664</v>
      </c>
      <c r="L64" s="61">
        <v>45</v>
      </c>
      <c r="M64" s="64">
        <f t="shared" ref="M64" si="72">L64+1.5*SQRT(K64)</f>
        <v>57.032456108376209</v>
      </c>
      <c r="N64" s="62" t="s">
        <v>314</v>
      </c>
      <c r="O64" s="62" t="s">
        <v>34</v>
      </c>
      <c r="P64" s="65">
        <v>5</v>
      </c>
      <c r="Q64" s="65">
        <v>5</v>
      </c>
      <c r="R64" s="62"/>
      <c r="S64" s="62" t="s">
        <v>313</v>
      </c>
      <c r="T64" s="62"/>
      <c r="U64" s="62"/>
      <c r="V64" s="62"/>
    </row>
    <row r="65" spans="1:22" ht="15" customHeight="1" x14ac:dyDescent="0.25">
      <c r="A65" s="55"/>
      <c r="B65" s="57"/>
      <c r="C65" s="55"/>
      <c r="D65" s="57"/>
      <c r="E65" s="57"/>
      <c r="F65" s="48">
        <v>8.15</v>
      </c>
      <c r="G65" s="48">
        <v>8</v>
      </c>
      <c r="H65" s="59"/>
      <c r="I65" s="59"/>
      <c r="J65" s="57"/>
      <c r="K65" s="59"/>
      <c r="L65" s="61"/>
      <c r="M65" s="61"/>
      <c r="N65" s="57"/>
      <c r="O65" s="57"/>
      <c r="P65" s="60"/>
      <c r="Q65" s="60"/>
      <c r="R65" s="57"/>
      <c r="S65" s="57"/>
      <c r="T65" s="57"/>
      <c r="U65" s="57"/>
      <c r="V65" s="57"/>
    </row>
    <row r="66" spans="1:22" ht="15" customHeight="1" x14ac:dyDescent="0.25">
      <c r="A66" s="55"/>
      <c r="B66" s="57"/>
      <c r="C66" s="55"/>
      <c r="D66" s="57"/>
      <c r="E66" s="57"/>
      <c r="F66" s="48">
        <v>7.98</v>
      </c>
      <c r="G66" s="48">
        <v>8</v>
      </c>
      <c r="H66" s="59"/>
      <c r="I66" s="59"/>
      <c r="J66" s="57"/>
      <c r="K66" s="59"/>
      <c r="L66" s="91"/>
      <c r="M66" s="61"/>
      <c r="N66" s="57"/>
      <c r="O66" s="57"/>
      <c r="P66" s="60"/>
      <c r="Q66" s="60"/>
      <c r="R66" s="57"/>
      <c r="S66" s="57"/>
      <c r="T66" s="57"/>
      <c r="U66" s="57"/>
      <c r="V66" s="57"/>
    </row>
    <row r="67" spans="1:22" ht="15" customHeight="1" x14ac:dyDescent="0.25">
      <c r="A67" s="55"/>
      <c r="B67" s="140">
        <v>45905</v>
      </c>
      <c r="C67" s="55"/>
      <c r="D67" s="57" t="s">
        <v>242</v>
      </c>
      <c r="E67" s="62" t="s">
        <v>287</v>
      </c>
      <c r="F67" s="48">
        <v>8.01</v>
      </c>
      <c r="G67" s="48">
        <v>8</v>
      </c>
      <c r="H67" s="59">
        <f t="shared" ref="H67" si="73">SUM(F67:F69)/3</f>
        <v>8.0166666666666675</v>
      </c>
      <c r="I67" s="59">
        <f t="shared" ref="I67" si="74">SUM(G67:G69)/3</f>
        <v>8</v>
      </c>
      <c r="J67" s="62" t="s">
        <v>314</v>
      </c>
      <c r="K67" s="59">
        <f t="shared" ref="K67" si="75">H67*I67</f>
        <v>64.13333333333334</v>
      </c>
      <c r="L67" s="61">
        <v>45</v>
      </c>
      <c r="M67" s="61">
        <f t="shared" ref="M67" si="76">L67+1.5*SQRT(K67)</f>
        <v>57.0124934963562</v>
      </c>
      <c r="N67" s="62" t="s">
        <v>314</v>
      </c>
      <c r="O67" s="57" t="s">
        <v>34</v>
      </c>
      <c r="P67" s="60">
        <v>5</v>
      </c>
      <c r="Q67" s="60">
        <v>5</v>
      </c>
      <c r="R67" s="57"/>
      <c r="S67" s="62" t="s">
        <v>313</v>
      </c>
      <c r="T67" s="57"/>
      <c r="U67" s="57"/>
      <c r="V67" s="57"/>
    </row>
    <row r="68" spans="1:22" ht="15" customHeight="1" x14ac:dyDescent="0.25">
      <c r="A68" s="55"/>
      <c r="B68" s="57"/>
      <c r="C68" s="55"/>
      <c r="D68" s="57"/>
      <c r="E68" s="57"/>
      <c r="F68" s="48">
        <v>8.02</v>
      </c>
      <c r="G68" s="48">
        <v>8</v>
      </c>
      <c r="H68" s="59"/>
      <c r="I68" s="59"/>
      <c r="J68" s="57"/>
      <c r="K68" s="59"/>
      <c r="L68" s="61"/>
      <c r="M68" s="61"/>
      <c r="N68" s="57"/>
      <c r="O68" s="57"/>
      <c r="P68" s="60"/>
      <c r="Q68" s="60"/>
      <c r="R68" s="57"/>
      <c r="S68" s="57"/>
      <c r="T68" s="57"/>
      <c r="U68" s="57"/>
      <c r="V68" s="57"/>
    </row>
    <row r="69" spans="1:22" ht="15" customHeight="1" x14ac:dyDescent="0.25">
      <c r="A69" s="55"/>
      <c r="B69" s="57"/>
      <c r="C69" s="55"/>
      <c r="D69" s="57"/>
      <c r="E69" s="57"/>
      <c r="F69" s="48">
        <v>8.02</v>
      </c>
      <c r="G69" s="48">
        <v>8</v>
      </c>
      <c r="H69" s="59"/>
      <c r="I69" s="59"/>
      <c r="J69" s="57"/>
      <c r="K69" s="59"/>
      <c r="L69" s="61"/>
      <c r="M69" s="61"/>
      <c r="N69" s="57"/>
      <c r="O69" s="57"/>
      <c r="P69" s="60"/>
      <c r="Q69" s="60"/>
      <c r="R69" s="57"/>
      <c r="S69" s="57"/>
      <c r="T69" s="57"/>
      <c r="U69" s="57"/>
      <c r="V69" s="57"/>
    </row>
    <row r="70" spans="1:22" ht="15" customHeight="1" x14ac:dyDescent="0.25">
      <c r="A70" s="55"/>
      <c r="B70" s="140">
        <v>45905</v>
      </c>
      <c r="C70" s="55"/>
      <c r="D70" s="57" t="s">
        <v>243</v>
      </c>
      <c r="E70" s="62" t="s">
        <v>288</v>
      </c>
      <c r="F70" s="48">
        <v>7.98</v>
      </c>
      <c r="G70" s="48">
        <v>8</v>
      </c>
      <c r="H70" s="59">
        <f t="shared" ref="H70" si="77">SUM(F70:F72)/3</f>
        <v>7.9933333333333332</v>
      </c>
      <c r="I70" s="59">
        <f t="shared" ref="I70" si="78">SUM(G70:G72)/3</f>
        <v>8</v>
      </c>
      <c r="J70" s="62" t="s">
        <v>314</v>
      </c>
      <c r="K70" s="59">
        <f t="shared" ref="K70" si="79">H70*I70</f>
        <v>63.946666666666665</v>
      </c>
      <c r="L70" s="61">
        <v>45</v>
      </c>
      <c r="M70" s="61">
        <f t="shared" ref="M70" si="80">L70+1.5*SQRT(K70)</f>
        <v>56.994998957899078</v>
      </c>
      <c r="N70" s="62" t="s">
        <v>314</v>
      </c>
      <c r="O70" s="57" t="s">
        <v>34</v>
      </c>
      <c r="P70" s="60">
        <v>5</v>
      </c>
      <c r="Q70" s="60">
        <v>5</v>
      </c>
      <c r="R70" s="57"/>
      <c r="S70" s="62" t="s">
        <v>313</v>
      </c>
      <c r="T70" s="57"/>
      <c r="U70" s="57"/>
      <c r="V70" s="57"/>
    </row>
    <row r="71" spans="1:22" ht="15" customHeight="1" x14ac:dyDescent="0.25">
      <c r="A71" s="55"/>
      <c r="B71" s="57"/>
      <c r="C71" s="55"/>
      <c r="D71" s="57"/>
      <c r="E71" s="57"/>
      <c r="F71" s="48">
        <v>7.99</v>
      </c>
      <c r="G71" s="48">
        <v>8</v>
      </c>
      <c r="H71" s="59"/>
      <c r="I71" s="59"/>
      <c r="J71" s="57"/>
      <c r="K71" s="59"/>
      <c r="L71" s="61"/>
      <c r="M71" s="61"/>
      <c r="N71" s="57"/>
      <c r="O71" s="57"/>
      <c r="P71" s="60"/>
      <c r="Q71" s="60"/>
      <c r="R71" s="57"/>
      <c r="S71" s="57"/>
      <c r="T71" s="57"/>
      <c r="U71" s="57"/>
      <c r="V71" s="57"/>
    </row>
    <row r="72" spans="1:22" ht="15" customHeight="1" x14ac:dyDescent="0.25">
      <c r="A72" s="55"/>
      <c r="B72" s="57"/>
      <c r="C72" s="55"/>
      <c r="D72" s="57"/>
      <c r="E72" s="57"/>
      <c r="F72" s="48">
        <v>8.01</v>
      </c>
      <c r="G72" s="48">
        <v>8</v>
      </c>
      <c r="H72" s="59"/>
      <c r="I72" s="59"/>
      <c r="J72" s="57"/>
      <c r="K72" s="59"/>
      <c r="L72" s="61"/>
      <c r="M72" s="61"/>
      <c r="N72" s="57"/>
      <c r="O72" s="57"/>
      <c r="P72" s="60"/>
      <c r="Q72" s="60"/>
      <c r="R72" s="57"/>
      <c r="S72" s="57"/>
      <c r="T72" s="57"/>
      <c r="U72" s="57"/>
      <c r="V72" s="57"/>
    </row>
    <row r="73" spans="1:22" ht="15" customHeight="1" x14ac:dyDescent="0.25">
      <c r="A73" s="55"/>
      <c r="B73" s="140">
        <v>45905</v>
      </c>
      <c r="C73" s="55"/>
      <c r="D73" s="57" t="s">
        <v>244</v>
      </c>
      <c r="E73" s="62" t="s">
        <v>289</v>
      </c>
      <c r="F73" s="48">
        <v>8.06</v>
      </c>
      <c r="G73" s="48">
        <v>8</v>
      </c>
      <c r="H73" s="59">
        <f t="shared" ref="H73" si="81">SUM(F73:F75)/3</f>
        <v>8.0566666666666666</v>
      </c>
      <c r="I73" s="59">
        <f t="shared" ref="I73" si="82">SUM(G73:G75)/3</f>
        <v>8</v>
      </c>
      <c r="J73" s="62" t="s">
        <v>314</v>
      </c>
      <c r="K73" s="59">
        <f t="shared" ref="K73" si="83">H73*I73</f>
        <v>64.453333333333333</v>
      </c>
      <c r="L73" s="61">
        <v>45</v>
      </c>
      <c r="M73" s="61">
        <f t="shared" ref="M73" si="84">L73+1.5*SQRT(K73)</f>
        <v>57.042425004956435</v>
      </c>
      <c r="N73" s="62" t="s">
        <v>314</v>
      </c>
      <c r="O73" s="57" t="s">
        <v>34</v>
      </c>
      <c r="P73" s="60">
        <v>5</v>
      </c>
      <c r="Q73" s="60">
        <f t="shared" ref="Q73" si="85">M73*0.006*60</f>
        <v>20.535273001784315</v>
      </c>
      <c r="R73" s="57"/>
      <c r="S73" s="62" t="s">
        <v>313</v>
      </c>
      <c r="T73" s="57"/>
      <c r="U73" s="57"/>
      <c r="V73" s="57"/>
    </row>
    <row r="74" spans="1:22" ht="15" customHeight="1" x14ac:dyDescent="0.25">
      <c r="A74" s="55"/>
      <c r="B74" s="57"/>
      <c r="C74" s="55"/>
      <c r="D74" s="57"/>
      <c r="E74" s="57"/>
      <c r="F74" s="48">
        <v>8.0399999999999991</v>
      </c>
      <c r="G74" s="48">
        <v>8</v>
      </c>
      <c r="H74" s="59"/>
      <c r="I74" s="59"/>
      <c r="J74" s="57"/>
      <c r="K74" s="59"/>
      <c r="L74" s="61"/>
      <c r="M74" s="61"/>
      <c r="N74" s="57"/>
      <c r="O74" s="57"/>
      <c r="P74" s="60"/>
      <c r="Q74" s="60"/>
      <c r="R74" s="57"/>
      <c r="S74" s="57"/>
      <c r="T74" s="57"/>
      <c r="U74" s="57"/>
      <c r="V74" s="57"/>
    </row>
    <row r="75" spans="1:22" ht="15" customHeight="1" x14ac:dyDescent="0.25">
      <c r="A75" s="55"/>
      <c r="B75" s="57"/>
      <c r="C75" s="55"/>
      <c r="D75" s="57"/>
      <c r="E75" s="57"/>
      <c r="F75" s="48">
        <v>8.07</v>
      </c>
      <c r="G75" s="48">
        <v>8</v>
      </c>
      <c r="H75" s="59"/>
      <c r="I75" s="59"/>
      <c r="J75" s="57"/>
      <c r="K75" s="59"/>
      <c r="L75" s="61"/>
      <c r="M75" s="61"/>
      <c r="N75" s="57"/>
      <c r="O75" s="57"/>
      <c r="P75" s="60"/>
      <c r="Q75" s="60"/>
      <c r="R75" s="57"/>
      <c r="S75" s="57"/>
      <c r="T75" s="57"/>
      <c r="U75" s="57"/>
      <c r="V75" s="57"/>
    </row>
    <row r="76" spans="1:22" ht="15" customHeight="1" x14ac:dyDescent="0.25">
      <c r="A76" s="55"/>
      <c r="B76" s="140">
        <v>45905</v>
      </c>
      <c r="C76" s="55"/>
      <c r="D76" s="57" t="s">
        <v>245</v>
      </c>
      <c r="E76" s="62" t="s">
        <v>290</v>
      </c>
      <c r="F76" s="48">
        <v>7.95</v>
      </c>
      <c r="G76" s="48">
        <v>8</v>
      </c>
      <c r="H76" s="59">
        <f t="shared" ref="H76" si="86">SUM(F76:F78)/3</f>
        <v>7.9766666666666666</v>
      </c>
      <c r="I76" s="59">
        <f t="shared" ref="I76" si="87">SUM(G76:G78)/3</f>
        <v>8</v>
      </c>
      <c r="J76" s="62" t="s">
        <v>314</v>
      </c>
      <c r="K76" s="59">
        <f t="shared" ref="K76" si="88">H76*I76</f>
        <v>63.813333333333333</v>
      </c>
      <c r="L76" s="61">
        <v>45</v>
      </c>
      <c r="M76" s="61">
        <f t="shared" ref="M76" si="89">L76+1.5*SQRT(K76)</f>
        <v>56.982487220940399</v>
      </c>
      <c r="N76" s="62" t="s">
        <v>314</v>
      </c>
      <c r="O76" s="57" t="s">
        <v>34</v>
      </c>
      <c r="P76" s="60">
        <v>5</v>
      </c>
      <c r="Q76" s="60">
        <v>5</v>
      </c>
      <c r="R76" s="57"/>
      <c r="S76" s="62" t="s">
        <v>313</v>
      </c>
      <c r="T76" s="57"/>
      <c r="U76" s="57"/>
      <c r="V76" s="57"/>
    </row>
    <row r="77" spans="1:22" ht="15" customHeight="1" x14ac:dyDescent="0.25">
      <c r="A77" s="55"/>
      <c r="B77" s="57"/>
      <c r="C77" s="55"/>
      <c r="D77" s="57"/>
      <c r="E77" s="57"/>
      <c r="F77" s="48">
        <v>7.98</v>
      </c>
      <c r="G77" s="48">
        <v>8</v>
      </c>
      <c r="H77" s="59"/>
      <c r="I77" s="59"/>
      <c r="J77" s="57"/>
      <c r="K77" s="59"/>
      <c r="L77" s="61"/>
      <c r="M77" s="61"/>
      <c r="N77" s="57"/>
      <c r="O77" s="57"/>
      <c r="P77" s="60"/>
      <c r="Q77" s="60"/>
      <c r="R77" s="57"/>
      <c r="S77" s="57"/>
      <c r="T77" s="57"/>
      <c r="U77" s="57"/>
      <c r="V77" s="57"/>
    </row>
    <row r="78" spans="1:22" ht="15" customHeight="1" x14ac:dyDescent="0.25">
      <c r="A78" s="55"/>
      <c r="B78" s="57"/>
      <c r="C78" s="55"/>
      <c r="D78" s="57"/>
      <c r="E78" s="57"/>
      <c r="F78" s="48">
        <v>8</v>
      </c>
      <c r="G78" s="48">
        <v>8</v>
      </c>
      <c r="H78" s="59"/>
      <c r="I78" s="59"/>
      <c r="J78" s="57"/>
      <c r="K78" s="59"/>
      <c r="L78" s="61"/>
      <c r="M78" s="61"/>
      <c r="N78" s="57"/>
      <c r="O78" s="57"/>
      <c r="P78" s="60"/>
      <c r="Q78" s="60"/>
      <c r="R78" s="57"/>
      <c r="S78" s="57"/>
      <c r="T78" s="57"/>
      <c r="U78" s="57"/>
      <c r="V78" s="57"/>
    </row>
    <row r="79" spans="1:22" ht="15" customHeight="1" x14ac:dyDescent="0.25">
      <c r="A79" s="55"/>
      <c r="B79" s="140">
        <v>45905</v>
      </c>
      <c r="C79" s="55"/>
      <c r="D79" s="57" t="s">
        <v>246</v>
      </c>
      <c r="E79" s="62" t="s">
        <v>291</v>
      </c>
      <c r="F79" s="48">
        <v>7.98</v>
      </c>
      <c r="G79" s="48">
        <v>8</v>
      </c>
      <c r="H79" s="59">
        <f t="shared" ref="H79" si="90">SUM(F79:F81)/3</f>
        <v>7.9866666666666672</v>
      </c>
      <c r="I79" s="59">
        <f t="shared" ref="I79" si="91">SUM(G79:G81)/3</f>
        <v>8</v>
      </c>
      <c r="J79" s="62" t="s">
        <v>314</v>
      </c>
      <c r="K79" s="59">
        <f t="shared" ref="K79" si="92">H79*I79</f>
        <v>63.893333333333338</v>
      </c>
      <c r="L79" s="61">
        <v>45</v>
      </c>
      <c r="M79" s="61">
        <f t="shared" ref="M79" si="93">L79+1.5*SQRT(K79)</f>
        <v>56.989995829857492</v>
      </c>
      <c r="N79" s="62" t="s">
        <v>314</v>
      </c>
      <c r="O79" s="57" t="s">
        <v>34</v>
      </c>
      <c r="P79" s="60">
        <v>5</v>
      </c>
      <c r="Q79" s="60">
        <v>5</v>
      </c>
      <c r="R79" s="57"/>
      <c r="S79" s="62" t="s">
        <v>313</v>
      </c>
      <c r="T79" s="57"/>
      <c r="U79" s="57"/>
      <c r="V79" s="57"/>
    </row>
    <row r="80" spans="1:22" ht="15" customHeight="1" x14ac:dyDescent="0.25">
      <c r="A80" s="55"/>
      <c r="B80" s="57"/>
      <c r="C80" s="55"/>
      <c r="D80" s="57"/>
      <c r="E80" s="57"/>
      <c r="F80" s="48">
        <v>8.02</v>
      </c>
      <c r="G80" s="48">
        <v>8</v>
      </c>
      <c r="H80" s="59"/>
      <c r="I80" s="59"/>
      <c r="J80" s="57"/>
      <c r="K80" s="59"/>
      <c r="L80" s="61"/>
      <c r="M80" s="61"/>
      <c r="N80" s="57"/>
      <c r="O80" s="57"/>
      <c r="P80" s="60"/>
      <c r="Q80" s="60"/>
      <c r="R80" s="57"/>
      <c r="S80" s="57"/>
      <c r="T80" s="57"/>
      <c r="U80" s="57"/>
      <c r="V80" s="57"/>
    </row>
    <row r="81" spans="1:22" ht="15" customHeight="1" x14ac:dyDescent="0.25">
      <c r="A81" s="55"/>
      <c r="B81" s="57"/>
      <c r="C81" s="55"/>
      <c r="D81" s="57"/>
      <c r="E81" s="57"/>
      <c r="F81" s="48">
        <v>7.96</v>
      </c>
      <c r="G81" s="48">
        <v>8</v>
      </c>
      <c r="H81" s="59"/>
      <c r="I81" s="59"/>
      <c r="J81" s="57"/>
      <c r="K81" s="59"/>
      <c r="L81" s="61"/>
      <c r="M81" s="61"/>
      <c r="N81" s="57"/>
      <c r="O81" s="57"/>
      <c r="P81" s="60"/>
      <c r="Q81" s="60"/>
      <c r="R81" s="57"/>
      <c r="S81" s="57"/>
      <c r="T81" s="57"/>
      <c r="U81" s="57"/>
      <c r="V81" s="57"/>
    </row>
    <row r="82" spans="1:22" ht="15" customHeight="1" x14ac:dyDescent="0.25">
      <c r="A82" s="55"/>
      <c r="B82" s="140">
        <v>45905</v>
      </c>
      <c r="C82" s="55"/>
      <c r="D82" s="57" t="s">
        <v>247</v>
      </c>
      <c r="E82" s="62" t="s">
        <v>292</v>
      </c>
      <c r="F82" s="50">
        <v>8.1</v>
      </c>
      <c r="G82" s="50">
        <v>8</v>
      </c>
      <c r="H82" s="63">
        <f t="shared" ref="H82" si="94">SUM(F82:F84)/3</f>
        <v>8.0933333333333337</v>
      </c>
      <c r="I82" s="63">
        <f t="shared" ref="I82" si="95">SUM(G82:G84)/3</f>
        <v>8</v>
      </c>
      <c r="J82" s="62" t="s">
        <v>314</v>
      </c>
      <c r="K82" s="63">
        <f t="shared" ref="K82" si="96">H82*I82</f>
        <v>64.74666666666667</v>
      </c>
      <c r="L82" s="61">
        <v>45</v>
      </c>
      <c r="M82" s="64">
        <f t="shared" ref="M82" si="97">L82+1.5*SQRT(K82)</f>
        <v>57.069797015691691</v>
      </c>
      <c r="N82" s="62" t="s">
        <v>314</v>
      </c>
      <c r="O82" s="57" t="s">
        <v>34</v>
      </c>
      <c r="P82" s="65">
        <v>5</v>
      </c>
      <c r="Q82" s="65">
        <v>5</v>
      </c>
      <c r="R82" s="62"/>
      <c r="S82" s="62" t="s">
        <v>313</v>
      </c>
      <c r="T82" s="62"/>
      <c r="U82" s="62"/>
      <c r="V82" s="62"/>
    </row>
    <row r="83" spans="1:22" ht="15" customHeight="1" x14ac:dyDescent="0.25">
      <c r="A83" s="55"/>
      <c r="B83" s="57"/>
      <c r="C83" s="55"/>
      <c r="D83" s="57"/>
      <c r="E83" s="57"/>
      <c r="F83" s="48">
        <v>8.1</v>
      </c>
      <c r="G83" s="48">
        <v>8</v>
      </c>
      <c r="H83" s="59"/>
      <c r="I83" s="59"/>
      <c r="J83" s="57"/>
      <c r="K83" s="59"/>
      <c r="L83" s="61"/>
      <c r="M83" s="61"/>
      <c r="N83" s="57"/>
      <c r="O83" s="57"/>
      <c r="P83" s="60"/>
      <c r="Q83" s="60"/>
      <c r="R83" s="57"/>
      <c r="S83" s="57"/>
      <c r="T83" s="57"/>
      <c r="U83" s="57"/>
      <c r="V83" s="57"/>
    </row>
    <row r="84" spans="1:22" ht="15" customHeight="1" x14ac:dyDescent="0.25">
      <c r="A84" s="55"/>
      <c r="B84" s="57"/>
      <c r="C84" s="55"/>
      <c r="D84" s="57"/>
      <c r="E84" s="57"/>
      <c r="F84" s="48">
        <v>8.08</v>
      </c>
      <c r="G84" s="48">
        <v>8</v>
      </c>
      <c r="H84" s="59"/>
      <c r="I84" s="59"/>
      <c r="J84" s="57"/>
      <c r="K84" s="59"/>
      <c r="L84" s="61"/>
      <c r="M84" s="61"/>
      <c r="N84" s="57"/>
      <c r="O84" s="57"/>
      <c r="P84" s="60"/>
      <c r="Q84" s="60"/>
      <c r="R84" s="57"/>
      <c r="S84" s="57"/>
      <c r="T84" s="57"/>
      <c r="U84" s="57"/>
      <c r="V84" s="57"/>
    </row>
    <row r="85" spans="1:22" ht="15" customHeight="1" x14ac:dyDescent="0.25">
      <c r="A85" s="55"/>
      <c r="B85" s="140">
        <v>45905</v>
      </c>
      <c r="C85" s="55"/>
      <c r="D85" s="57" t="s">
        <v>248</v>
      </c>
      <c r="E85" s="62" t="s">
        <v>293</v>
      </c>
      <c r="F85" s="48">
        <v>7.95</v>
      </c>
      <c r="G85" s="48">
        <v>8</v>
      </c>
      <c r="H85" s="59">
        <f t="shared" ref="H85" si="98">SUM(F85:F87)/3</f>
        <v>7.916666666666667</v>
      </c>
      <c r="I85" s="59">
        <f t="shared" ref="I85" si="99">SUM(G85:G87)/3</f>
        <v>8</v>
      </c>
      <c r="J85" s="62" t="s">
        <v>314</v>
      </c>
      <c r="K85" s="59">
        <f t="shared" ref="K85" si="100">H85*I85</f>
        <v>63.333333333333336</v>
      </c>
      <c r="L85" s="61">
        <v>45</v>
      </c>
      <c r="M85" s="61">
        <f t="shared" ref="M85" si="101">L85+1.5*SQRT(K85)</f>
        <v>56.937336386313319</v>
      </c>
      <c r="N85" s="62" t="s">
        <v>314</v>
      </c>
      <c r="O85" s="57" t="s">
        <v>34</v>
      </c>
      <c r="P85" s="60">
        <v>5</v>
      </c>
      <c r="Q85" s="60">
        <v>5</v>
      </c>
      <c r="R85" s="57"/>
      <c r="S85" s="62" t="s">
        <v>313</v>
      </c>
      <c r="T85" s="57"/>
      <c r="U85" s="57"/>
      <c r="V85" s="57"/>
    </row>
    <row r="86" spans="1:22" ht="15" customHeight="1" x14ac:dyDescent="0.25">
      <c r="A86" s="55"/>
      <c r="B86" s="57"/>
      <c r="C86" s="55"/>
      <c r="D86" s="57"/>
      <c r="E86" s="57"/>
      <c r="F86" s="48">
        <v>7.84</v>
      </c>
      <c r="G86" s="48">
        <v>8</v>
      </c>
      <c r="H86" s="59"/>
      <c r="I86" s="59"/>
      <c r="J86" s="57"/>
      <c r="K86" s="59"/>
      <c r="L86" s="61"/>
      <c r="M86" s="61"/>
      <c r="N86" s="57"/>
      <c r="O86" s="57"/>
      <c r="P86" s="60"/>
      <c r="Q86" s="60"/>
      <c r="R86" s="57"/>
      <c r="S86" s="57"/>
      <c r="T86" s="57"/>
      <c r="U86" s="57"/>
      <c r="V86" s="57"/>
    </row>
    <row r="87" spans="1:22" ht="15" customHeight="1" x14ac:dyDescent="0.25">
      <c r="A87" s="55"/>
      <c r="B87" s="57"/>
      <c r="C87" s="55"/>
      <c r="D87" s="57"/>
      <c r="E87" s="57"/>
      <c r="F87" s="48">
        <v>7.96</v>
      </c>
      <c r="G87" s="48">
        <v>8</v>
      </c>
      <c r="H87" s="59"/>
      <c r="I87" s="59"/>
      <c r="J87" s="57"/>
      <c r="K87" s="59"/>
      <c r="L87" s="61"/>
      <c r="M87" s="61"/>
      <c r="N87" s="57"/>
      <c r="O87" s="57"/>
      <c r="P87" s="60"/>
      <c r="Q87" s="60"/>
      <c r="R87" s="57"/>
      <c r="S87" s="57"/>
      <c r="T87" s="57"/>
      <c r="U87" s="57"/>
      <c r="V87" s="57"/>
    </row>
    <row r="88" spans="1:22" ht="15" customHeight="1" x14ac:dyDescent="0.25">
      <c r="A88" s="55"/>
      <c r="B88" s="140">
        <v>45905</v>
      </c>
      <c r="C88" s="55"/>
      <c r="D88" s="57" t="s">
        <v>249</v>
      </c>
      <c r="E88" s="62" t="s">
        <v>294</v>
      </c>
      <c r="F88" s="48">
        <v>7.87</v>
      </c>
      <c r="G88" s="48">
        <v>8</v>
      </c>
      <c r="H88" s="59">
        <f t="shared" ref="H88" si="102">SUM(F88:F90)/3</f>
        <v>7.876666666666666</v>
      </c>
      <c r="I88" s="59">
        <f t="shared" ref="I88" si="103">SUM(G88:G90)/3</f>
        <v>8</v>
      </c>
      <c r="J88" s="62" t="s">
        <v>314</v>
      </c>
      <c r="K88" s="59">
        <f t="shared" ref="K88" si="104">H88*I88</f>
        <v>63.013333333333328</v>
      </c>
      <c r="L88" s="61">
        <v>45</v>
      </c>
      <c r="M88" s="61">
        <f t="shared" ref="M88" si="105">L88+1.5*SQRT(K88)</f>
        <v>56.907140714714004</v>
      </c>
      <c r="N88" s="62" t="s">
        <v>314</v>
      </c>
      <c r="O88" s="57" t="s">
        <v>34</v>
      </c>
      <c r="P88" s="60">
        <v>5</v>
      </c>
      <c r="Q88" s="60">
        <v>5</v>
      </c>
      <c r="R88" s="57"/>
      <c r="S88" s="62" t="s">
        <v>313</v>
      </c>
      <c r="T88" s="57"/>
      <c r="U88" s="57"/>
      <c r="V88" s="57"/>
    </row>
    <row r="89" spans="1:22" ht="15" customHeight="1" x14ac:dyDescent="0.25">
      <c r="A89" s="55"/>
      <c r="B89" s="57"/>
      <c r="C89" s="55"/>
      <c r="D89" s="57"/>
      <c r="E89" s="57"/>
      <c r="F89" s="48">
        <v>7.89</v>
      </c>
      <c r="G89" s="48">
        <v>8</v>
      </c>
      <c r="H89" s="59"/>
      <c r="I89" s="59"/>
      <c r="J89" s="57"/>
      <c r="K89" s="59"/>
      <c r="L89" s="61"/>
      <c r="M89" s="61"/>
      <c r="N89" s="57"/>
      <c r="O89" s="57"/>
      <c r="P89" s="60"/>
      <c r="Q89" s="60"/>
      <c r="R89" s="57"/>
      <c r="S89" s="57"/>
      <c r="T89" s="57"/>
      <c r="U89" s="57"/>
      <c r="V89" s="57"/>
    </row>
    <row r="90" spans="1:22" ht="15" customHeight="1" x14ac:dyDescent="0.25">
      <c r="A90" s="55"/>
      <c r="B90" s="57"/>
      <c r="C90" s="55"/>
      <c r="D90" s="57"/>
      <c r="E90" s="57"/>
      <c r="F90" s="48">
        <v>7.87</v>
      </c>
      <c r="G90" s="48">
        <v>8</v>
      </c>
      <c r="H90" s="59"/>
      <c r="I90" s="59"/>
      <c r="J90" s="57"/>
      <c r="K90" s="59"/>
      <c r="L90" s="61"/>
      <c r="M90" s="61"/>
      <c r="N90" s="57"/>
      <c r="O90" s="57"/>
      <c r="P90" s="60"/>
      <c r="Q90" s="60"/>
      <c r="R90" s="57"/>
      <c r="S90" s="57"/>
      <c r="T90" s="57"/>
      <c r="U90" s="57"/>
      <c r="V90" s="57"/>
    </row>
    <row r="91" spans="1:22" ht="15" customHeight="1" x14ac:dyDescent="0.25">
      <c r="A91" s="55"/>
      <c r="B91" s="140">
        <v>45905</v>
      </c>
      <c r="C91" s="55"/>
      <c r="D91" s="57" t="s">
        <v>250</v>
      </c>
      <c r="E91" s="62" t="s">
        <v>295</v>
      </c>
      <c r="F91" s="48">
        <v>8.0399999999999991</v>
      </c>
      <c r="G91" s="48">
        <v>8</v>
      </c>
      <c r="H91" s="59">
        <f t="shared" ref="H91" si="106">SUM(F91:F93)/3</f>
        <v>7.9666666666666659</v>
      </c>
      <c r="I91" s="59">
        <f t="shared" ref="I91" si="107">SUM(G91:G93)/3</f>
        <v>8</v>
      </c>
      <c r="J91" s="62" t="s">
        <v>314</v>
      </c>
      <c r="K91" s="59">
        <f t="shared" ref="K91" si="108">H91*I91</f>
        <v>63.733333333333327</v>
      </c>
      <c r="L91" s="61">
        <v>45</v>
      </c>
      <c r="M91" s="61">
        <f t="shared" ref="M91" si="109">L91+1.5*SQRT(K91)</f>
        <v>56.974973903938164</v>
      </c>
      <c r="N91" s="62" t="s">
        <v>314</v>
      </c>
      <c r="O91" s="57" t="s">
        <v>34</v>
      </c>
      <c r="P91" s="60">
        <v>5</v>
      </c>
      <c r="Q91" s="60">
        <v>5</v>
      </c>
      <c r="R91" s="57"/>
      <c r="S91" s="62" t="s">
        <v>313</v>
      </c>
      <c r="T91" s="57"/>
      <c r="U91" s="57"/>
      <c r="V91" s="57"/>
    </row>
    <row r="92" spans="1:22" ht="15" customHeight="1" x14ac:dyDescent="0.25">
      <c r="A92" s="55"/>
      <c r="B92" s="57"/>
      <c r="C92" s="55"/>
      <c r="D92" s="57"/>
      <c r="E92" s="57"/>
      <c r="F92" s="48">
        <v>7.92</v>
      </c>
      <c r="G92" s="48">
        <v>8</v>
      </c>
      <c r="H92" s="59"/>
      <c r="I92" s="59"/>
      <c r="J92" s="57"/>
      <c r="K92" s="59"/>
      <c r="L92" s="61"/>
      <c r="M92" s="61"/>
      <c r="N92" s="57"/>
      <c r="O92" s="57"/>
      <c r="P92" s="60"/>
      <c r="Q92" s="60"/>
      <c r="R92" s="57"/>
      <c r="S92" s="57"/>
      <c r="T92" s="57"/>
      <c r="U92" s="57"/>
      <c r="V92" s="57"/>
    </row>
    <row r="93" spans="1:22" ht="15" customHeight="1" x14ac:dyDescent="0.25">
      <c r="A93" s="55"/>
      <c r="B93" s="57"/>
      <c r="C93" s="55"/>
      <c r="D93" s="57"/>
      <c r="E93" s="57"/>
      <c r="F93" s="48">
        <v>7.94</v>
      </c>
      <c r="G93" s="48">
        <v>8</v>
      </c>
      <c r="H93" s="59"/>
      <c r="I93" s="59"/>
      <c r="J93" s="57"/>
      <c r="K93" s="59"/>
      <c r="L93" s="61"/>
      <c r="M93" s="61"/>
      <c r="N93" s="57"/>
      <c r="O93" s="57"/>
      <c r="P93" s="60"/>
      <c r="Q93" s="60"/>
      <c r="R93" s="57"/>
      <c r="S93" s="57"/>
      <c r="T93" s="57"/>
      <c r="U93" s="57"/>
      <c r="V93" s="57"/>
    </row>
    <row r="94" spans="1:22" ht="15" customHeight="1" x14ac:dyDescent="0.25">
      <c r="A94" s="55"/>
      <c r="B94" s="140">
        <v>45905</v>
      </c>
      <c r="C94" s="55"/>
      <c r="D94" s="57" t="s">
        <v>251</v>
      </c>
      <c r="E94" s="62" t="s">
        <v>296</v>
      </c>
      <c r="F94" s="48">
        <v>8.11</v>
      </c>
      <c r="G94" s="48">
        <v>8</v>
      </c>
      <c r="H94" s="59">
        <f t="shared" ref="H94" si="110">SUM(F94:F96)/3</f>
        <v>8.1</v>
      </c>
      <c r="I94" s="59">
        <f t="shared" ref="I94" si="111">SUM(G94:G96)/3</f>
        <v>8</v>
      </c>
      <c r="J94" s="62" t="s">
        <v>314</v>
      </c>
      <c r="K94" s="59">
        <f t="shared" ref="K94" si="112">H94*I94</f>
        <v>64.8</v>
      </c>
      <c r="L94" s="61">
        <v>45</v>
      </c>
      <c r="M94" s="61">
        <f t="shared" ref="M94" si="113">L94+1.5*SQRT(K94)</f>
        <v>57.074767078498866</v>
      </c>
      <c r="N94" s="62" t="s">
        <v>314</v>
      </c>
      <c r="O94" s="57" t="s">
        <v>34</v>
      </c>
      <c r="P94" s="60">
        <v>5</v>
      </c>
      <c r="Q94" s="60">
        <v>5</v>
      </c>
      <c r="R94" s="57"/>
      <c r="S94" s="62" t="s">
        <v>313</v>
      </c>
      <c r="T94" s="57"/>
      <c r="U94" s="57"/>
      <c r="V94" s="57"/>
    </row>
    <row r="95" spans="1:22" ht="15" customHeight="1" x14ac:dyDescent="0.25">
      <c r="A95" s="55"/>
      <c r="B95" s="57"/>
      <c r="C95" s="55"/>
      <c r="D95" s="57"/>
      <c r="E95" s="57"/>
      <c r="F95" s="48">
        <v>8.09</v>
      </c>
      <c r="G95" s="48">
        <v>8</v>
      </c>
      <c r="H95" s="59"/>
      <c r="I95" s="59"/>
      <c r="J95" s="57"/>
      <c r="K95" s="59"/>
      <c r="L95" s="61"/>
      <c r="M95" s="61"/>
      <c r="N95" s="57"/>
      <c r="O95" s="57"/>
      <c r="P95" s="60"/>
      <c r="Q95" s="60"/>
      <c r="R95" s="57"/>
      <c r="S95" s="57"/>
      <c r="T95" s="57"/>
      <c r="U95" s="57"/>
      <c r="V95" s="57"/>
    </row>
    <row r="96" spans="1:22" ht="15" customHeight="1" x14ac:dyDescent="0.25">
      <c r="A96" s="55"/>
      <c r="B96" s="57"/>
      <c r="C96" s="55"/>
      <c r="D96" s="57"/>
      <c r="E96" s="57"/>
      <c r="F96" s="48">
        <v>8.1</v>
      </c>
      <c r="G96" s="48">
        <v>8</v>
      </c>
      <c r="H96" s="59"/>
      <c r="I96" s="59"/>
      <c r="J96" s="57"/>
      <c r="K96" s="59"/>
      <c r="L96" s="61"/>
      <c r="M96" s="61"/>
      <c r="N96" s="57"/>
      <c r="O96" s="57"/>
      <c r="P96" s="60"/>
      <c r="Q96" s="60"/>
      <c r="R96" s="57"/>
      <c r="S96" s="57"/>
      <c r="T96" s="57"/>
      <c r="U96" s="57"/>
      <c r="V96" s="57"/>
    </row>
    <row r="97" spans="1:22" ht="15" customHeight="1" x14ac:dyDescent="0.25">
      <c r="A97" s="55"/>
      <c r="B97" s="140">
        <v>45905</v>
      </c>
      <c r="C97" s="55"/>
      <c r="D97" s="57" t="s">
        <v>252</v>
      </c>
      <c r="E97" s="62" t="s">
        <v>297</v>
      </c>
      <c r="F97" s="48">
        <v>8.01</v>
      </c>
      <c r="G97" s="48">
        <v>8</v>
      </c>
      <c r="H97" s="59">
        <f t="shared" ref="H97" si="114">SUM(F97:F99)/3</f>
        <v>8.0399999999999991</v>
      </c>
      <c r="I97" s="59">
        <f t="shared" ref="I97" si="115">SUM(G97:G99)/3</f>
        <v>8</v>
      </c>
      <c r="J97" s="62" t="s">
        <v>314</v>
      </c>
      <c r="K97" s="59">
        <f t="shared" ref="K97" si="116">H97*I97</f>
        <v>64.319999999999993</v>
      </c>
      <c r="L97" s="61">
        <v>45</v>
      </c>
      <c r="M97" s="61">
        <f t="shared" ref="M97" si="117">L97+1.5*SQRT(K97)</f>
        <v>57.029962593458052</v>
      </c>
      <c r="N97" s="62" t="s">
        <v>314</v>
      </c>
      <c r="O97" s="57" t="s">
        <v>34</v>
      </c>
      <c r="P97" s="60">
        <v>5</v>
      </c>
      <c r="Q97" s="60">
        <v>5</v>
      </c>
      <c r="R97" s="57"/>
      <c r="S97" s="62" t="s">
        <v>313</v>
      </c>
      <c r="T97" s="57"/>
      <c r="U97" s="57"/>
      <c r="V97" s="57"/>
    </row>
    <row r="98" spans="1:22" ht="15" customHeight="1" x14ac:dyDescent="0.25">
      <c r="A98" s="55"/>
      <c r="B98" s="57"/>
      <c r="C98" s="55"/>
      <c r="D98" s="57"/>
      <c r="E98" s="57"/>
      <c r="F98" s="48">
        <v>8.07</v>
      </c>
      <c r="G98" s="48">
        <v>8</v>
      </c>
      <c r="H98" s="59"/>
      <c r="I98" s="59"/>
      <c r="J98" s="57"/>
      <c r="K98" s="59"/>
      <c r="L98" s="61"/>
      <c r="M98" s="61"/>
      <c r="N98" s="57"/>
      <c r="O98" s="57"/>
      <c r="P98" s="60"/>
      <c r="Q98" s="60"/>
      <c r="R98" s="57"/>
      <c r="S98" s="57"/>
      <c r="T98" s="57"/>
      <c r="U98" s="57"/>
      <c r="V98" s="57"/>
    </row>
    <row r="99" spans="1:22" ht="15" customHeight="1" x14ac:dyDescent="0.25">
      <c r="A99" s="55"/>
      <c r="B99" s="57"/>
      <c r="C99" s="55"/>
      <c r="D99" s="57"/>
      <c r="E99" s="57"/>
      <c r="F99" s="48">
        <v>8.0399999999999991</v>
      </c>
      <c r="G99" s="48">
        <v>8</v>
      </c>
      <c r="H99" s="59"/>
      <c r="I99" s="59"/>
      <c r="J99" s="57"/>
      <c r="K99" s="59"/>
      <c r="L99" s="61"/>
      <c r="M99" s="61"/>
      <c r="N99" s="57"/>
      <c r="O99" s="57"/>
      <c r="P99" s="60"/>
      <c r="Q99" s="60"/>
      <c r="R99" s="57"/>
      <c r="S99" s="57"/>
      <c r="T99" s="57"/>
      <c r="U99" s="57"/>
      <c r="V99" s="57"/>
    </row>
    <row r="100" spans="1:22" ht="15" customHeight="1" x14ac:dyDescent="0.25">
      <c r="A100" s="55"/>
      <c r="B100" s="140">
        <v>45905</v>
      </c>
      <c r="C100" s="55"/>
      <c r="D100" s="57" t="s">
        <v>253</v>
      </c>
      <c r="E100" s="62" t="s">
        <v>298</v>
      </c>
      <c r="F100" s="48">
        <v>8.18</v>
      </c>
      <c r="G100" s="48">
        <v>8</v>
      </c>
      <c r="H100" s="59">
        <f t="shared" ref="H100" si="118">SUM(F100:F102)/3</f>
        <v>8.1499999999999986</v>
      </c>
      <c r="I100" s="59">
        <f t="shared" ref="I100" si="119">SUM(G100:G102)/3</f>
        <v>8</v>
      </c>
      <c r="J100" s="62" t="s">
        <v>314</v>
      </c>
      <c r="K100" s="59">
        <f t="shared" ref="K100" si="120">H100*I100</f>
        <v>65.199999999999989</v>
      </c>
      <c r="L100" s="61">
        <v>45</v>
      </c>
      <c r="M100" s="61">
        <f t="shared" ref="M100" si="121">L100+1.5*SQRT(K100)</f>
        <v>57.111977542911809</v>
      </c>
      <c r="N100" s="62" t="s">
        <v>314</v>
      </c>
      <c r="O100" s="57" t="s">
        <v>34</v>
      </c>
      <c r="P100" s="60">
        <v>5</v>
      </c>
      <c r="Q100" s="60">
        <v>5</v>
      </c>
      <c r="R100" s="57"/>
      <c r="S100" s="62" t="s">
        <v>313</v>
      </c>
      <c r="T100" s="57"/>
      <c r="U100" s="57"/>
      <c r="V100" s="57"/>
    </row>
    <row r="101" spans="1:22" ht="15" customHeight="1" x14ac:dyDescent="0.25">
      <c r="A101" s="55"/>
      <c r="B101" s="57"/>
      <c r="C101" s="55"/>
      <c r="D101" s="57"/>
      <c r="E101" s="57"/>
      <c r="F101" s="48">
        <v>8.1199999999999992</v>
      </c>
      <c r="G101" s="48">
        <v>8</v>
      </c>
      <c r="H101" s="59"/>
      <c r="I101" s="59"/>
      <c r="J101" s="57"/>
      <c r="K101" s="59"/>
      <c r="L101" s="61"/>
      <c r="M101" s="61"/>
      <c r="N101" s="57"/>
      <c r="O101" s="57"/>
      <c r="P101" s="60"/>
      <c r="Q101" s="60"/>
      <c r="R101" s="57"/>
      <c r="S101" s="57"/>
      <c r="T101" s="57"/>
      <c r="U101" s="57"/>
      <c r="V101" s="57"/>
    </row>
    <row r="102" spans="1:22" ht="15" customHeight="1" x14ac:dyDescent="0.25">
      <c r="A102" s="55"/>
      <c r="B102" s="57"/>
      <c r="C102" s="55"/>
      <c r="D102" s="57"/>
      <c r="E102" s="57"/>
      <c r="F102" s="48">
        <v>8.15</v>
      </c>
      <c r="G102" s="48">
        <v>8</v>
      </c>
      <c r="H102" s="59"/>
      <c r="I102" s="59"/>
      <c r="J102" s="57"/>
      <c r="K102" s="59"/>
      <c r="L102" s="61"/>
      <c r="M102" s="61"/>
      <c r="N102" s="57"/>
      <c r="O102" s="57"/>
      <c r="P102" s="60"/>
      <c r="Q102" s="60"/>
      <c r="R102" s="57"/>
      <c r="S102" s="57"/>
      <c r="T102" s="57"/>
      <c r="U102" s="57"/>
      <c r="V102" s="57"/>
    </row>
    <row r="103" spans="1:22" ht="15" customHeight="1" x14ac:dyDescent="0.25">
      <c r="A103" s="55"/>
      <c r="B103" s="140">
        <v>45905</v>
      </c>
      <c r="C103" s="55"/>
      <c r="D103" s="57" t="s">
        <v>254</v>
      </c>
      <c r="E103" s="62" t="s">
        <v>299</v>
      </c>
      <c r="F103" s="48">
        <v>8.01</v>
      </c>
      <c r="G103" s="48">
        <v>8</v>
      </c>
      <c r="H103" s="59">
        <f t="shared" ref="H103" si="122">SUM(F103:F105)/3</f>
        <v>7.9866666666666655</v>
      </c>
      <c r="I103" s="59">
        <f t="shared" ref="I103" si="123">SUM(G103:G105)/3</f>
        <v>8</v>
      </c>
      <c r="J103" s="62" t="s">
        <v>314</v>
      </c>
      <c r="K103" s="59">
        <f t="shared" ref="K103" si="124">H103*I103</f>
        <v>63.893333333333324</v>
      </c>
      <c r="L103" s="61">
        <v>45</v>
      </c>
      <c r="M103" s="61">
        <f t="shared" ref="M103" si="125">L103+1.5*SQRT(K103)</f>
        <v>56.989995829857492</v>
      </c>
      <c r="N103" s="62" t="s">
        <v>314</v>
      </c>
      <c r="O103" s="57" t="s">
        <v>34</v>
      </c>
      <c r="P103" s="60">
        <v>5</v>
      </c>
      <c r="Q103" s="60">
        <v>5</v>
      </c>
      <c r="R103" s="57"/>
      <c r="S103" s="62" t="s">
        <v>313</v>
      </c>
      <c r="T103" s="57"/>
      <c r="U103" s="57"/>
      <c r="V103" s="57"/>
    </row>
    <row r="104" spans="1:22" ht="15" customHeight="1" x14ac:dyDescent="0.25">
      <c r="A104" s="55"/>
      <c r="B104" s="57"/>
      <c r="C104" s="55"/>
      <c r="D104" s="57"/>
      <c r="E104" s="57"/>
      <c r="F104" s="48">
        <v>8</v>
      </c>
      <c r="G104" s="48">
        <v>8</v>
      </c>
      <c r="H104" s="59"/>
      <c r="I104" s="59"/>
      <c r="J104" s="57"/>
      <c r="K104" s="59"/>
      <c r="L104" s="61"/>
      <c r="M104" s="61"/>
      <c r="N104" s="57"/>
      <c r="O104" s="57"/>
      <c r="P104" s="60"/>
      <c r="Q104" s="60"/>
      <c r="R104" s="57"/>
      <c r="S104" s="57"/>
      <c r="T104" s="57"/>
      <c r="U104" s="57"/>
      <c r="V104" s="57"/>
    </row>
    <row r="105" spans="1:22" ht="15" customHeight="1" x14ac:dyDescent="0.25">
      <c r="A105" s="55"/>
      <c r="B105" s="57"/>
      <c r="C105" s="55"/>
      <c r="D105" s="57"/>
      <c r="E105" s="57"/>
      <c r="F105" s="48">
        <v>7.95</v>
      </c>
      <c r="G105" s="48">
        <v>8</v>
      </c>
      <c r="H105" s="59"/>
      <c r="I105" s="59"/>
      <c r="J105" s="57"/>
      <c r="K105" s="59"/>
      <c r="L105" s="61"/>
      <c r="M105" s="61"/>
      <c r="N105" s="57"/>
      <c r="O105" s="57"/>
      <c r="P105" s="60"/>
      <c r="Q105" s="60"/>
      <c r="R105" s="57"/>
      <c r="S105" s="57"/>
      <c r="T105" s="57"/>
      <c r="U105" s="57"/>
      <c r="V105" s="57"/>
    </row>
    <row r="106" spans="1:22" ht="15" customHeight="1" x14ac:dyDescent="0.25">
      <c r="A106" s="55"/>
      <c r="B106" s="140">
        <v>45905</v>
      </c>
      <c r="C106" s="55"/>
      <c r="D106" s="57" t="s">
        <v>255</v>
      </c>
      <c r="E106" s="62" t="s">
        <v>300</v>
      </c>
      <c r="F106" s="48">
        <v>7.91</v>
      </c>
      <c r="G106" s="48">
        <v>8</v>
      </c>
      <c r="H106" s="59">
        <f t="shared" ref="H106" si="126">SUM(F106:F108)/3</f>
        <v>7.9366666666666674</v>
      </c>
      <c r="I106" s="59">
        <f t="shared" ref="I106" si="127">SUM(G106:G108)/3</f>
        <v>8</v>
      </c>
      <c r="J106" s="62" t="s">
        <v>314</v>
      </c>
      <c r="K106" s="59">
        <f t="shared" ref="K106" si="128">H106*I106</f>
        <v>63.493333333333339</v>
      </c>
      <c r="L106" s="64">
        <v>45</v>
      </c>
      <c r="M106" s="61">
        <f t="shared" ref="M106" si="129">L106+1.5*SQRT(K106)</f>
        <v>56.952405615607262</v>
      </c>
      <c r="N106" s="62" t="s">
        <v>314</v>
      </c>
      <c r="O106" s="57" t="s">
        <v>34</v>
      </c>
      <c r="P106" s="60">
        <v>5</v>
      </c>
      <c r="Q106" s="60">
        <v>5</v>
      </c>
      <c r="R106" s="57"/>
      <c r="S106" s="62" t="s">
        <v>313</v>
      </c>
      <c r="T106" s="57"/>
      <c r="U106" s="57"/>
      <c r="V106" s="57"/>
    </row>
    <row r="107" spans="1:22" ht="15" customHeight="1" x14ac:dyDescent="0.25">
      <c r="A107" s="55"/>
      <c r="B107" s="57"/>
      <c r="C107" s="55"/>
      <c r="D107" s="57"/>
      <c r="E107" s="57"/>
      <c r="F107" s="48">
        <v>7.99</v>
      </c>
      <c r="G107" s="48">
        <v>8</v>
      </c>
      <c r="H107" s="59"/>
      <c r="I107" s="59"/>
      <c r="J107" s="57"/>
      <c r="K107" s="59"/>
      <c r="L107" s="61"/>
      <c r="M107" s="61"/>
      <c r="N107" s="57"/>
      <c r="O107" s="57"/>
      <c r="P107" s="60"/>
      <c r="Q107" s="60"/>
      <c r="R107" s="57"/>
      <c r="S107" s="57"/>
      <c r="T107" s="57"/>
      <c r="U107" s="57"/>
      <c r="V107" s="57"/>
    </row>
    <row r="108" spans="1:22" ht="15" customHeight="1" x14ac:dyDescent="0.25">
      <c r="A108" s="55"/>
      <c r="B108" s="57"/>
      <c r="C108" s="55"/>
      <c r="D108" s="57"/>
      <c r="E108" s="57"/>
      <c r="F108" s="48">
        <v>7.91</v>
      </c>
      <c r="G108" s="48">
        <v>8</v>
      </c>
      <c r="H108" s="59"/>
      <c r="I108" s="59"/>
      <c r="J108" s="57"/>
      <c r="K108" s="59"/>
      <c r="L108" s="91"/>
      <c r="M108" s="61"/>
      <c r="N108" s="57"/>
      <c r="O108" s="57"/>
      <c r="P108" s="60"/>
      <c r="Q108" s="60"/>
      <c r="R108" s="57"/>
      <c r="S108" s="57"/>
      <c r="T108" s="57"/>
      <c r="U108" s="57"/>
      <c r="V108" s="57"/>
    </row>
    <row r="109" spans="1:22" ht="15" customHeight="1" x14ac:dyDescent="0.25">
      <c r="A109" s="55"/>
      <c r="B109" s="140">
        <v>45905</v>
      </c>
      <c r="C109" s="55"/>
      <c r="D109" s="57" t="s">
        <v>256</v>
      </c>
      <c r="E109" s="62" t="s">
        <v>301</v>
      </c>
      <c r="F109" s="48">
        <v>8.0399999999999991</v>
      </c>
      <c r="G109" s="48">
        <v>8</v>
      </c>
      <c r="H109" s="59">
        <f t="shared" ref="H109" si="130">SUM(F109:F111)/3</f>
        <v>8.0200000000000014</v>
      </c>
      <c r="I109" s="59">
        <f t="shared" ref="I109" si="131">SUM(G109:G111)/3</f>
        <v>8</v>
      </c>
      <c r="J109" s="62" t="s">
        <v>314</v>
      </c>
      <c r="K109" s="59">
        <f t="shared" ref="K109" si="132">H109*I109</f>
        <v>64.160000000000011</v>
      </c>
      <c r="L109" s="61">
        <v>45</v>
      </c>
      <c r="M109" s="61">
        <f t="shared" ref="M109" si="133">L109+1.5*SQRT(K109)</f>
        <v>57.014990636700475</v>
      </c>
      <c r="N109" s="62" t="s">
        <v>314</v>
      </c>
      <c r="O109" s="57" t="s">
        <v>34</v>
      </c>
      <c r="P109" s="60">
        <v>5</v>
      </c>
      <c r="Q109" s="60">
        <v>5</v>
      </c>
      <c r="R109" s="57"/>
      <c r="S109" s="62" t="s">
        <v>313</v>
      </c>
      <c r="T109" s="57"/>
      <c r="U109" s="57"/>
      <c r="V109" s="57"/>
    </row>
    <row r="110" spans="1:22" ht="15" customHeight="1" x14ac:dyDescent="0.25">
      <c r="A110" s="55"/>
      <c r="B110" s="57"/>
      <c r="C110" s="55"/>
      <c r="D110" s="57"/>
      <c r="E110" s="57"/>
      <c r="F110" s="48">
        <v>7.99</v>
      </c>
      <c r="G110" s="48">
        <v>8</v>
      </c>
      <c r="H110" s="59"/>
      <c r="I110" s="59"/>
      <c r="J110" s="57"/>
      <c r="K110" s="59"/>
      <c r="L110" s="61"/>
      <c r="M110" s="61"/>
      <c r="N110" s="57"/>
      <c r="O110" s="57"/>
      <c r="P110" s="60"/>
      <c r="Q110" s="60"/>
      <c r="R110" s="57"/>
      <c r="S110" s="57"/>
      <c r="T110" s="57"/>
      <c r="U110" s="57"/>
      <c r="V110" s="57"/>
    </row>
    <row r="111" spans="1:22" ht="15" customHeight="1" x14ac:dyDescent="0.25">
      <c r="A111" s="55"/>
      <c r="B111" s="57"/>
      <c r="C111" s="55"/>
      <c r="D111" s="57"/>
      <c r="E111" s="57"/>
      <c r="F111" s="48">
        <v>8.0299999999999994</v>
      </c>
      <c r="G111" s="48">
        <v>8</v>
      </c>
      <c r="H111" s="59"/>
      <c r="I111" s="59"/>
      <c r="J111" s="57"/>
      <c r="K111" s="59"/>
      <c r="L111" s="61"/>
      <c r="M111" s="61"/>
      <c r="N111" s="57"/>
      <c r="O111" s="57"/>
      <c r="P111" s="60"/>
      <c r="Q111" s="60"/>
      <c r="R111" s="57"/>
      <c r="S111" s="57"/>
      <c r="T111" s="57"/>
      <c r="U111" s="57"/>
      <c r="V111" s="57"/>
    </row>
    <row r="112" spans="1:22" ht="15" customHeight="1" x14ac:dyDescent="0.25">
      <c r="A112" s="55"/>
      <c r="B112" s="140">
        <v>45905</v>
      </c>
      <c r="C112" s="55"/>
      <c r="D112" s="57" t="s">
        <v>257</v>
      </c>
      <c r="E112" s="62" t="s">
        <v>302</v>
      </c>
      <c r="F112" s="48">
        <v>7.88</v>
      </c>
      <c r="G112" s="48">
        <v>8</v>
      </c>
      <c r="H112" s="59">
        <f t="shared" ref="H112" si="134">SUM(F112:F114)/3</f>
        <v>7.8566666666666665</v>
      </c>
      <c r="I112" s="59">
        <f t="shared" ref="I112" si="135">SUM(G112:G114)/3</f>
        <v>8</v>
      </c>
      <c r="J112" s="62" t="s">
        <v>314</v>
      </c>
      <c r="K112" s="59">
        <f t="shared" ref="K112" si="136">H112*I112</f>
        <v>62.853333333333332</v>
      </c>
      <c r="L112" s="61">
        <v>45</v>
      </c>
      <c r="M112" s="61">
        <f t="shared" ref="M112" si="137">L112+1.5*SQRT(K112)</f>
        <v>56.892014127135909</v>
      </c>
      <c r="N112" s="62" t="s">
        <v>314</v>
      </c>
      <c r="O112" s="57" t="s">
        <v>34</v>
      </c>
      <c r="P112" s="60">
        <v>5</v>
      </c>
      <c r="Q112" s="60">
        <v>5</v>
      </c>
      <c r="R112" s="57"/>
      <c r="S112" s="62" t="s">
        <v>313</v>
      </c>
      <c r="T112" s="57"/>
      <c r="U112" s="57"/>
      <c r="V112" s="57"/>
    </row>
    <row r="113" spans="1:22" ht="15" customHeight="1" x14ac:dyDescent="0.25">
      <c r="A113" s="55"/>
      <c r="B113" s="57"/>
      <c r="C113" s="55"/>
      <c r="D113" s="57"/>
      <c r="E113" s="57"/>
      <c r="F113" s="48">
        <v>7.84</v>
      </c>
      <c r="G113" s="48">
        <v>8</v>
      </c>
      <c r="H113" s="59"/>
      <c r="I113" s="59"/>
      <c r="J113" s="57"/>
      <c r="K113" s="59"/>
      <c r="L113" s="61"/>
      <c r="M113" s="61"/>
      <c r="N113" s="57"/>
      <c r="O113" s="57"/>
      <c r="P113" s="60"/>
      <c r="Q113" s="60"/>
      <c r="R113" s="57"/>
      <c r="S113" s="57"/>
      <c r="T113" s="57"/>
      <c r="U113" s="57"/>
      <c r="V113" s="57"/>
    </row>
    <row r="114" spans="1:22" ht="15" customHeight="1" x14ac:dyDescent="0.25">
      <c r="A114" s="55"/>
      <c r="B114" s="57"/>
      <c r="C114" s="55"/>
      <c r="D114" s="57"/>
      <c r="E114" s="57"/>
      <c r="F114" s="48">
        <v>7.85</v>
      </c>
      <c r="G114" s="48">
        <v>8</v>
      </c>
      <c r="H114" s="59"/>
      <c r="I114" s="59"/>
      <c r="J114" s="57"/>
      <c r="K114" s="59"/>
      <c r="L114" s="61"/>
      <c r="M114" s="61"/>
      <c r="N114" s="57"/>
      <c r="O114" s="57"/>
      <c r="P114" s="60"/>
      <c r="Q114" s="60"/>
      <c r="R114" s="57"/>
      <c r="S114" s="57"/>
      <c r="T114" s="57"/>
      <c r="U114" s="57"/>
      <c r="V114" s="57"/>
    </row>
    <row r="115" spans="1:22" ht="15" customHeight="1" x14ac:dyDescent="0.25">
      <c r="A115" s="55"/>
      <c r="B115" s="140">
        <v>45905</v>
      </c>
      <c r="C115" s="55"/>
      <c r="D115" s="57" t="s">
        <v>258</v>
      </c>
      <c r="E115" s="62" t="s">
        <v>303</v>
      </c>
      <c r="F115" s="48">
        <v>8.19</v>
      </c>
      <c r="G115" s="48">
        <v>8</v>
      </c>
      <c r="H115" s="59">
        <f t="shared" ref="H115" si="138">SUM(F115:F117)/3</f>
        <v>8.173333333333332</v>
      </c>
      <c r="I115" s="59">
        <f t="shared" ref="I115" si="139">SUM(G115:G117)/3</f>
        <v>8</v>
      </c>
      <c r="J115" s="62" t="s">
        <v>314</v>
      </c>
      <c r="K115" s="59">
        <f t="shared" ref="K115" si="140">H115*I115</f>
        <v>65.386666666666656</v>
      </c>
      <c r="L115" s="61">
        <v>45</v>
      </c>
      <c r="M115" s="61">
        <f t="shared" ref="M115" si="141">L115+1.5*SQRT(K115)</f>
        <v>57.129303360045043</v>
      </c>
      <c r="N115" s="62" t="s">
        <v>314</v>
      </c>
      <c r="O115" s="57" t="s">
        <v>34</v>
      </c>
      <c r="P115" s="60">
        <v>5</v>
      </c>
      <c r="Q115" s="60">
        <v>5</v>
      </c>
      <c r="R115" s="57"/>
      <c r="S115" s="62" t="s">
        <v>313</v>
      </c>
      <c r="T115" s="57"/>
      <c r="U115" s="57"/>
      <c r="V115" s="57"/>
    </row>
    <row r="116" spans="1:22" ht="15" customHeight="1" x14ac:dyDescent="0.25">
      <c r="A116" s="55"/>
      <c r="B116" s="57"/>
      <c r="C116" s="55"/>
      <c r="D116" s="57"/>
      <c r="E116" s="57"/>
      <c r="F116" s="48">
        <v>8.14</v>
      </c>
      <c r="G116" s="48">
        <v>8</v>
      </c>
      <c r="H116" s="59"/>
      <c r="I116" s="59"/>
      <c r="J116" s="57"/>
      <c r="K116" s="59"/>
      <c r="L116" s="61"/>
      <c r="M116" s="61"/>
      <c r="N116" s="57"/>
      <c r="O116" s="57"/>
      <c r="P116" s="60"/>
      <c r="Q116" s="60"/>
      <c r="R116" s="57"/>
      <c r="S116" s="57"/>
      <c r="T116" s="57"/>
      <c r="U116" s="57"/>
      <c r="V116" s="57"/>
    </row>
    <row r="117" spans="1:22" ht="15" customHeight="1" x14ac:dyDescent="0.25">
      <c r="A117" s="55"/>
      <c r="B117" s="57"/>
      <c r="C117" s="55"/>
      <c r="D117" s="57"/>
      <c r="E117" s="57"/>
      <c r="F117" s="48">
        <v>8.19</v>
      </c>
      <c r="G117" s="48">
        <v>8</v>
      </c>
      <c r="H117" s="59"/>
      <c r="I117" s="59"/>
      <c r="J117" s="57"/>
      <c r="K117" s="59"/>
      <c r="L117" s="61"/>
      <c r="M117" s="61"/>
      <c r="N117" s="57"/>
      <c r="O117" s="57"/>
      <c r="P117" s="60"/>
      <c r="Q117" s="60"/>
      <c r="R117" s="57"/>
      <c r="S117" s="57"/>
      <c r="T117" s="57"/>
      <c r="U117" s="57"/>
      <c r="V117" s="57"/>
    </row>
    <row r="118" spans="1:22" ht="15" customHeight="1" x14ac:dyDescent="0.25">
      <c r="A118" s="55"/>
      <c r="B118" s="140">
        <v>45905</v>
      </c>
      <c r="C118" s="55"/>
      <c r="D118" s="57" t="s">
        <v>259</v>
      </c>
      <c r="E118" s="62" t="s">
        <v>304</v>
      </c>
      <c r="F118" s="48">
        <v>8.1199999999999992</v>
      </c>
      <c r="G118" s="48">
        <v>8</v>
      </c>
      <c r="H118" s="59">
        <f t="shared" ref="H118" si="142">SUM(F118:F120)/3</f>
        <v>8.1199999999999992</v>
      </c>
      <c r="I118" s="59">
        <f t="shared" ref="I118" si="143">SUM(G118:G120)/3</f>
        <v>8</v>
      </c>
      <c r="J118" s="62" t="s">
        <v>314</v>
      </c>
      <c r="K118" s="59">
        <f t="shared" ref="K118" si="144">H118*I118</f>
        <v>64.959999999999994</v>
      </c>
      <c r="L118" s="61">
        <v>45</v>
      </c>
      <c r="M118" s="61">
        <f t="shared" ref="M118" si="145">L118+1.5*SQRT(K118)</f>
        <v>57.08966500776593</v>
      </c>
      <c r="N118" s="62" t="s">
        <v>314</v>
      </c>
      <c r="O118" s="57" t="s">
        <v>34</v>
      </c>
      <c r="P118" s="60">
        <v>5</v>
      </c>
      <c r="Q118" s="60">
        <v>5</v>
      </c>
      <c r="R118" s="57"/>
      <c r="S118" s="62" t="s">
        <v>313</v>
      </c>
      <c r="T118" s="57"/>
      <c r="U118" s="57"/>
      <c r="V118" s="57"/>
    </row>
    <row r="119" spans="1:22" ht="15" customHeight="1" x14ac:dyDescent="0.25">
      <c r="A119" s="55"/>
      <c r="B119" s="57"/>
      <c r="C119" s="55"/>
      <c r="D119" s="57"/>
      <c r="E119" s="57"/>
      <c r="F119" s="48">
        <v>8.11</v>
      </c>
      <c r="G119" s="48">
        <v>8</v>
      </c>
      <c r="H119" s="59"/>
      <c r="I119" s="59"/>
      <c r="J119" s="57"/>
      <c r="K119" s="59"/>
      <c r="L119" s="61"/>
      <c r="M119" s="61"/>
      <c r="N119" s="57"/>
      <c r="O119" s="57"/>
      <c r="P119" s="60"/>
      <c r="Q119" s="60"/>
      <c r="R119" s="57"/>
      <c r="S119" s="57"/>
      <c r="T119" s="57"/>
      <c r="U119" s="57"/>
      <c r="V119" s="57"/>
    </row>
    <row r="120" spans="1:22" ht="15" customHeight="1" x14ac:dyDescent="0.25">
      <c r="A120" s="55"/>
      <c r="B120" s="57"/>
      <c r="C120" s="55"/>
      <c r="D120" s="57"/>
      <c r="E120" s="57"/>
      <c r="F120" s="48">
        <v>8.1300000000000008</v>
      </c>
      <c r="G120" s="48">
        <v>8</v>
      </c>
      <c r="H120" s="59"/>
      <c r="I120" s="59"/>
      <c r="J120" s="57"/>
      <c r="K120" s="59"/>
      <c r="L120" s="61"/>
      <c r="M120" s="61"/>
      <c r="N120" s="57"/>
      <c r="O120" s="57"/>
      <c r="P120" s="60"/>
      <c r="Q120" s="60"/>
      <c r="R120" s="57"/>
      <c r="S120" s="57"/>
      <c r="T120" s="57"/>
      <c r="U120" s="57"/>
      <c r="V120" s="57"/>
    </row>
    <row r="121" spans="1:22" ht="15" customHeight="1" x14ac:dyDescent="0.25">
      <c r="A121" s="55"/>
      <c r="B121" s="140">
        <v>45905</v>
      </c>
      <c r="C121" s="55"/>
      <c r="D121" s="57" t="s">
        <v>260</v>
      </c>
      <c r="E121" s="62" t="s">
        <v>305</v>
      </c>
      <c r="F121" s="48">
        <v>8.1</v>
      </c>
      <c r="G121" s="48">
        <v>8</v>
      </c>
      <c r="H121" s="59">
        <f t="shared" ref="H121" si="146">SUM(F121:F123)/3</f>
        <v>8.1199999999999992</v>
      </c>
      <c r="I121" s="59">
        <f t="shared" ref="I121" si="147">SUM(G121:G123)/3</f>
        <v>8</v>
      </c>
      <c r="J121" s="62" t="s">
        <v>314</v>
      </c>
      <c r="K121" s="59">
        <f t="shared" ref="K121" si="148">H121*I121</f>
        <v>64.959999999999994</v>
      </c>
      <c r="L121" s="61">
        <v>45</v>
      </c>
      <c r="M121" s="61">
        <f t="shared" ref="M121" si="149">L121+1.5*SQRT(K121)</f>
        <v>57.08966500776593</v>
      </c>
      <c r="N121" s="62" t="s">
        <v>314</v>
      </c>
      <c r="O121" s="57" t="s">
        <v>34</v>
      </c>
      <c r="P121" s="60">
        <v>5</v>
      </c>
      <c r="Q121" s="60">
        <v>5</v>
      </c>
      <c r="R121" s="57"/>
      <c r="S121" s="62" t="s">
        <v>313</v>
      </c>
      <c r="T121" s="57"/>
      <c r="U121" s="57"/>
      <c r="V121" s="57"/>
    </row>
    <row r="122" spans="1:22" ht="15" customHeight="1" x14ac:dyDescent="0.25">
      <c r="A122" s="55"/>
      <c r="B122" s="57"/>
      <c r="C122" s="55"/>
      <c r="D122" s="57"/>
      <c r="E122" s="57"/>
      <c r="F122" s="48">
        <v>8.17</v>
      </c>
      <c r="G122" s="48">
        <v>8</v>
      </c>
      <c r="H122" s="59"/>
      <c r="I122" s="59"/>
      <c r="J122" s="57"/>
      <c r="K122" s="59"/>
      <c r="L122" s="61"/>
      <c r="M122" s="61"/>
      <c r="N122" s="57"/>
      <c r="O122" s="57"/>
      <c r="P122" s="60"/>
      <c r="Q122" s="60"/>
      <c r="R122" s="57"/>
      <c r="S122" s="57"/>
      <c r="T122" s="57"/>
      <c r="U122" s="57"/>
      <c r="V122" s="57"/>
    </row>
    <row r="123" spans="1:22" ht="15" customHeight="1" x14ac:dyDescent="0.25">
      <c r="A123" s="55"/>
      <c r="B123" s="57"/>
      <c r="C123" s="55"/>
      <c r="D123" s="57"/>
      <c r="E123" s="57"/>
      <c r="F123" s="48">
        <v>8.09</v>
      </c>
      <c r="G123" s="48">
        <v>8</v>
      </c>
      <c r="H123" s="59"/>
      <c r="I123" s="59"/>
      <c r="J123" s="57"/>
      <c r="K123" s="59"/>
      <c r="L123" s="61"/>
      <c r="M123" s="61"/>
      <c r="N123" s="57"/>
      <c r="O123" s="57"/>
      <c r="P123" s="60"/>
      <c r="Q123" s="60"/>
      <c r="R123" s="57"/>
      <c r="S123" s="57"/>
      <c r="T123" s="57"/>
      <c r="U123" s="57"/>
      <c r="V123" s="57"/>
    </row>
    <row r="124" spans="1:22" ht="15" customHeight="1" x14ac:dyDescent="0.25">
      <c r="A124" s="55"/>
      <c r="B124" s="140">
        <v>45905</v>
      </c>
      <c r="C124" s="55"/>
      <c r="D124" s="57" t="s">
        <v>261</v>
      </c>
      <c r="E124" s="62" t="s">
        <v>306</v>
      </c>
      <c r="F124" s="48">
        <v>7.97</v>
      </c>
      <c r="G124" s="48">
        <v>8</v>
      </c>
      <c r="H124" s="59">
        <f t="shared" ref="H124" si="150">SUM(F124:F126)/3</f>
        <v>7.9799999999999995</v>
      </c>
      <c r="I124" s="59">
        <f t="shared" ref="I124" si="151">SUM(G124:G126)/3</f>
        <v>8</v>
      </c>
      <c r="J124" s="62" t="s">
        <v>314</v>
      </c>
      <c r="K124" s="59">
        <f t="shared" ref="K124" si="152">H124*I124</f>
        <v>63.839999999999996</v>
      </c>
      <c r="L124" s="61">
        <v>45</v>
      </c>
      <c r="M124" s="61">
        <f t="shared" ref="M124" si="153">L124+1.5*SQRT(K124)</f>
        <v>56.984990613262909</v>
      </c>
      <c r="N124" s="62" t="s">
        <v>314</v>
      </c>
      <c r="O124" s="57" t="s">
        <v>34</v>
      </c>
      <c r="P124" s="60">
        <v>5</v>
      </c>
      <c r="Q124" s="60">
        <v>5</v>
      </c>
      <c r="R124" s="57"/>
      <c r="S124" s="62" t="s">
        <v>313</v>
      </c>
      <c r="T124" s="57"/>
      <c r="U124" s="57"/>
      <c r="V124" s="57"/>
    </row>
    <row r="125" spans="1:22" ht="15" customHeight="1" x14ac:dyDescent="0.25">
      <c r="A125" s="55"/>
      <c r="B125" s="57"/>
      <c r="C125" s="55"/>
      <c r="D125" s="57"/>
      <c r="E125" s="57"/>
      <c r="F125" s="48">
        <v>7.95</v>
      </c>
      <c r="G125" s="48">
        <v>8</v>
      </c>
      <c r="H125" s="59"/>
      <c r="I125" s="59"/>
      <c r="J125" s="57"/>
      <c r="K125" s="59"/>
      <c r="L125" s="61"/>
      <c r="M125" s="61"/>
      <c r="N125" s="57"/>
      <c r="O125" s="57"/>
      <c r="P125" s="60"/>
      <c r="Q125" s="60"/>
      <c r="R125" s="57"/>
      <c r="S125" s="57"/>
      <c r="T125" s="57"/>
      <c r="U125" s="57"/>
      <c r="V125" s="57"/>
    </row>
    <row r="126" spans="1:22" ht="15" customHeight="1" x14ac:dyDescent="0.25">
      <c r="A126" s="55"/>
      <c r="B126" s="57"/>
      <c r="C126" s="55"/>
      <c r="D126" s="57"/>
      <c r="E126" s="57"/>
      <c r="F126" s="48">
        <v>8.02</v>
      </c>
      <c r="G126" s="48">
        <v>8</v>
      </c>
      <c r="H126" s="59"/>
      <c r="I126" s="59"/>
      <c r="J126" s="57"/>
      <c r="K126" s="59"/>
      <c r="L126" s="61"/>
      <c r="M126" s="61"/>
      <c r="N126" s="57"/>
      <c r="O126" s="57"/>
      <c r="P126" s="60"/>
      <c r="Q126" s="60"/>
      <c r="R126" s="57"/>
      <c r="S126" s="57"/>
      <c r="T126" s="57"/>
      <c r="U126" s="57"/>
      <c r="V126" s="57"/>
    </row>
    <row r="127" spans="1:22" ht="15" customHeight="1" x14ac:dyDescent="0.25">
      <c r="A127" s="55"/>
      <c r="B127" s="140">
        <v>45905</v>
      </c>
      <c r="C127" s="55"/>
      <c r="D127" s="57" t="s">
        <v>262</v>
      </c>
      <c r="E127" s="62" t="s">
        <v>307</v>
      </c>
      <c r="F127" s="48">
        <v>8.06</v>
      </c>
      <c r="G127" s="48">
        <v>8</v>
      </c>
      <c r="H127" s="59">
        <f t="shared" ref="H127" si="154">SUM(F127:F129)/3</f>
        <v>8.0900000000000016</v>
      </c>
      <c r="I127" s="59">
        <f t="shared" ref="I127" si="155">SUM(G127:G129)/3</f>
        <v>8</v>
      </c>
      <c r="J127" s="62" t="s">
        <v>314</v>
      </c>
      <c r="K127" s="59">
        <f t="shared" ref="K127" si="156">H127*I127</f>
        <v>64.720000000000013</v>
      </c>
      <c r="L127" s="61">
        <v>45</v>
      </c>
      <c r="M127" s="61">
        <f t="shared" ref="M127" si="157">L127+1.5*SQRT(K127)</f>
        <v>57.067311216671257</v>
      </c>
      <c r="N127" s="62" t="s">
        <v>314</v>
      </c>
      <c r="O127" s="57" t="s">
        <v>34</v>
      </c>
      <c r="P127" s="60">
        <v>5</v>
      </c>
      <c r="Q127" s="60">
        <v>5</v>
      </c>
      <c r="R127" s="57"/>
      <c r="S127" s="62" t="s">
        <v>313</v>
      </c>
      <c r="T127" s="57"/>
      <c r="U127" s="57"/>
      <c r="V127" s="57"/>
    </row>
    <row r="128" spans="1:22" ht="15" customHeight="1" x14ac:dyDescent="0.25">
      <c r="A128" s="55"/>
      <c r="B128" s="57"/>
      <c r="C128" s="55"/>
      <c r="D128" s="57"/>
      <c r="E128" s="57"/>
      <c r="F128" s="48">
        <v>8.1300000000000008</v>
      </c>
      <c r="G128" s="48">
        <v>8</v>
      </c>
      <c r="H128" s="59"/>
      <c r="I128" s="59"/>
      <c r="J128" s="57"/>
      <c r="K128" s="59"/>
      <c r="L128" s="61"/>
      <c r="M128" s="61"/>
      <c r="N128" s="57"/>
      <c r="O128" s="57"/>
      <c r="P128" s="60"/>
      <c r="Q128" s="60"/>
      <c r="R128" s="57"/>
      <c r="S128" s="57"/>
      <c r="T128" s="57"/>
      <c r="U128" s="57"/>
      <c r="V128" s="57"/>
    </row>
    <row r="129" spans="1:22" ht="15" customHeight="1" x14ac:dyDescent="0.25">
      <c r="A129" s="55"/>
      <c r="B129" s="57"/>
      <c r="C129" s="55"/>
      <c r="D129" s="57"/>
      <c r="E129" s="57"/>
      <c r="F129" s="48">
        <v>8.08</v>
      </c>
      <c r="G129" s="48">
        <v>8</v>
      </c>
      <c r="H129" s="59"/>
      <c r="I129" s="59"/>
      <c r="J129" s="57"/>
      <c r="K129" s="59"/>
      <c r="L129" s="61"/>
      <c r="M129" s="61"/>
      <c r="N129" s="57"/>
      <c r="O129" s="57"/>
      <c r="P129" s="60"/>
      <c r="Q129" s="60"/>
      <c r="R129" s="57"/>
      <c r="S129" s="57"/>
      <c r="T129" s="57"/>
      <c r="U129" s="57"/>
      <c r="V129" s="57"/>
    </row>
    <row r="130" spans="1:22" ht="15" customHeight="1" x14ac:dyDescent="0.25">
      <c r="A130" s="55"/>
      <c r="B130" s="140">
        <v>45905</v>
      </c>
      <c r="C130" s="55"/>
      <c r="D130" s="57" t="s">
        <v>263</v>
      </c>
      <c r="E130" s="62" t="s">
        <v>308</v>
      </c>
      <c r="F130" s="48">
        <v>7.97</v>
      </c>
      <c r="G130" s="48">
        <v>8</v>
      </c>
      <c r="H130" s="59">
        <f t="shared" ref="H130" si="158">SUM(F130:F132)/3</f>
        <v>7.9899999999999993</v>
      </c>
      <c r="I130" s="59">
        <f t="shared" ref="I130" si="159">SUM(G130:G132)/3</f>
        <v>8</v>
      </c>
      <c r="J130" s="62" t="s">
        <v>314</v>
      </c>
      <c r="K130" s="59">
        <f t="shared" ref="K130" si="160">H130*I130</f>
        <v>63.919999999999995</v>
      </c>
      <c r="L130" s="61">
        <v>45</v>
      </c>
      <c r="M130" s="61">
        <f t="shared" ref="M130" si="161">L130+1.5*SQRT(K130)</f>
        <v>56.99249765478401</v>
      </c>
      <c r="N130" s="62" t="s">
        <v>314</v>
      </c>
      <c r="O130" s="57" t="s">
        <v>34</v>
      </c>
      <c r="P130" s="60">
        <v>5</v>
      </c>
      <c r="Q130" s="60">
        <v>5</v>
      </c>
      <c r="R130" s="57"/>
      <c r="S130" s="62" t="s">
        <v>313</v>
      </c>
      <c r="T130" s="57"/>
      <c r="U130" s="57"/>
      <c r="V130" s="57"/>
    </row>
    <row r="131" spans="1:22" ht="15" customHeight="1" x14ac:dyDescent="0.25">
      <c r="A131" s="55"/>
      <c r="B131" s="57"/>
      <c r="C131" s="55"/>
      <c r="D131" s="57"/>
      <c r="E131" s="57"/>
      <c r="F131" s="48">
        <v>8.02</v>
      </c>
      <c r="G131" s="48">
        <v>8</v>
      </c>
      <c r="H131" s="59"/>
      <c r="I131" s="59"/>
      <c r="J131" s="57"/>
      <c r="K131" s="59"/>
      <c r="L131" s="61"/>
      <c r="M131" s="61"/>
      <c r="N131" s="57"/>
      <c r="O131" s="57"/>
      <c r="P131" s="60"/>
      <c r="Q131" s="60"/>
      <c r="R131" s="57"/>
      <c r="S131" s="57"/>
      <c r="T131" s="57"/>
      <c r="U131" s="57"/>
      <c r="V131" s="57"/>
    </row>
    <row r="132" spans="1:22" ht="15" customHeight="1" x14ac:dyDescent="0.25">
      <c r="A132" s="55"/>
      <c r="B132" s="57"/>
      <c r="C132" s="55"/>
      <c r="D132" s="57"/>
      <c r="E132" s="57"/>
      <c r="F132" s="48">
        <v>7.98</v>
      </c>
      <c r="G132" s="48">
        <v>8</v>
      </c>
      <c r="H132" s="59"/>
      <c r="I132" s="59"/>
      <c r="J132" s="57"/>
      <c r="K132" s="59"/>
      <c r="L132" s="61"/>
      <c r="M132" s="61"/>
      <c r="N132" s="57"/>
      <c r="O132" s="57"/>
      <c r="P132" s="60"/>
      <c r="Q132" s="60"/>
      <c r="R132" s="57"/>
      <c r="S132" s="57"/>
      <c r="T132" s="57"/>
      <c r="U132" s="57"/>
      <c r="V132" s="57"/>
    </row>
    <row r="133" spans="1:22" ht="15" customHeight="1" x14ac:dyDescent="0.25">
      <c r="A133" s="55"/>
      <c r="B133" s="140">
        <v>45905</v>
      </c>
      <c r="C133" s="55"/>
      <c r="D133" s="57" t="s">
        <v>264</v>
      </c>
      <c r="E133" s="62" t="s">
        <v>309</v>
      </c>
      <c r="F133" s="48">
        <v>8.15</v>
      </c>
      <c r="G133" s="48">
        <v>8</v>
      </c>
      <c r="H133" s="59">
        <f t="shared" ref="H133" si="162">SUM(F133:F135)/3</f>
        <v>8.14</v>
      </c>
      <c r="I133" s="59">
        <f t="shared" ref="I133" si="163">SUM(G133:G135)/3</f>
        <v>8</v>
      </c>
      <c r="J133" s="62" t="s">
        <v>314</v>
      </c>
      <c r="K133" s="59">
        <f t="shared" ref="K133" si="164">H133*I133</f>
        <v>65.12</v>
      </c>
      <c r="L133" s="61">
        <v>45</v>
      </c>
      <c r="M133" s="61">
        <f t="shared" ref="M133" si="165">L133+1.5*SQRT(K133)</f>
        <v>57.104544601099207</v>
      </c>
      <c r="N133" s="62" t="s">
        <v>314</v>
      </c>
      <c r="O133" s="57" t="s">
        <v>34</v>
      </c>
      <c r="P133" s="60">
        <v>5</v>
      </c>
      <c r="Q133" s="60">
        <v>5</v>
      </c>
      <c r="R133" s="57"/>
      <c r="S133" s="62" t="s">
        <v>313</v>
      </c>
      <c r="T133" s="57"/>
      <c r="U133" s="57"/>
      <c r="V133" s="57"/>
    </row>
    <row r="134" spans="1:22" ht="15" customHeight="1" x14ac:dyDescent="0.25">
      <c r="A134" s="55"/>
      <c r="B134" s="57"/>
      <c r="C134" s="55"/>
      <c r="D134" s="57"/>
      <c r="E134" s="57"/>
      <c r="F134" s="48">
        <v>8.14</v>
      </c>
      <c r="G134" s="48">
        <v>8</v>
      </c>
      <c r="H134" s="59"/>
      <c r="I134" s="59"/>
      <c r="J134" s="57"/>
      <c r="K134" s="59"/>
      <c r="L134" s="61"/>
      <c r="M134" s="61"/>
      <c r="N134" s="57"/>
      <c r="O134" s="57"/>
      <c r="P134" s="60"/>
      <c r="Q134" s="60"/>
      <c r="R134" s="57"/>
      <c r="S134" s="57"/>
      <c r="T134" s="57"/>
      <c r="U134" s="57"/>
      <c r="V134" s="57"/>
    </row>
    <row r="135" spans="1:22" ht="15" customHeight="1" x14ac:dyDescent="0.25">
      <c r="A135" s="55"/>
      <c r="B135" s="57"/>
      <c r="C135" s="55"/>
      <c r="D135" s="57"/>
      <c r="E135" s="57"/>
      <c r="F135" s="48">
        <v>8.1300000000000008</v>
      </c>
      <c r="G135" s="48">
        <v>8</v>
      </c>
      <c r="H135" s="59"/>
      <c r="I135" s="59"/>
      <c r="J135" s="57"/>
      <c r="K135" s="59"/>
      <c r="L135" s="61"/>
      <c r="M135" s="61"/>
      <c r="N135" s="57"/>
      <c r="O135" s="57"/>
      <c r="P135" s="60"/>
      <c r="Q135" s="60"/>
      <c r="R135" s="57"/>
      <c r="S135" s="57"/>
      <c r="T135" s="57"/>
      <c r="U135" s="57"/>
      <c r="V135" s="57"/>
    </row>
    <row r="136" spans="1:22" ht="15" customHeight="1" x14ac:dyDescent="0.25">
      <c r="A136" s="55"/>
      <c r="B136" s="140">
        <v>45905</v>
      </c>
      <c r="C136" s="55"/>
      <c r="D136" s="57" t="s">
        <v>265</v>
      </c>
      <c r="E136" s="62" t="s">
        <v>310</v>
      </c>
      <c r="F136" s="48">
        <v>7.9</v>
      </c>
      <c r="G136" s="48">
        <v>8</v>
      </c>
      <c r="H136" s="59">
        <f t="shared" ref="H136" si="166">SUM(F136:F138)/3</f>
        <v>7.8833333333333337</v>
      </c>
      <c r="I136" s="59">
        <f t="shared" ref="I136" si="167">SUM(G136:G138)/3</f>
        <v>8</v>
      </c>
      <c r="J136" s="62" t="s">
        <v>314</v>
      </c>
      <c r="K136" s="59">
        <f t="shared" ref="K136" si="168">H136*I136</f>
        <v>63.06666666666667</v>
      </c>
      <c r="L136" s="61">
        <v>45</v>
      </c>
      <c r="M136" s="61">
        <f t="shared" ref="M136" si="169">L136+1.5*SQRT(K136)</f>
        <v>56.912178642045291</v>
      </c>
      <c r="N136" s="62" t="s">
        <v>314</v>
      </c>
      <c r="O136" s="57" t="s">
        <v>34</v>
      </c>
      <c r="P136" s="60">
        <v>5</v>
      </c>
      <c r="Q136" s="60">
        <v>5</v>
      </c>
      <c r="R136" s="57"/>
      <c r="S136" s="62" t="s">
        <v>313</v>
      </c>
      <c r="T136" s="57"/>
      <c r="U136" s="57"/>
      <c r="V136" s="57"/>
    </row>
    <row r="137" spans="1:22" ht="15" customHeight="1" x14ac:dyDescent="0.25">
      <c r="A137" s="55"/>
      <c r="B137" s="57"/>
      <c r="C137" s="55"/>
      <c r="D137" s="57"/>
      <c r="E137" s="57"/>
      <c r="F137" s="48">
        <v>7.97</v>
      </c>
      <c r="G137" s="48">
        <v>8</v>
      </c>
      <c r="H137" s="59"/>
      <c r="I137" s="59"/>
      <c r="J137" s="57"/>
      <c r="K137" s="59"/>
      <c r="L137" s="61"/>
      <c r="M137" s="61"/>
      <c r="N137" s="57"/>
      <c r="O137" s="57"/>
      <c r="P137" s="60"/>
      <c r="Q137" s="60"/>
      <c r="R137" s="57"/>
      <c r="S137" s="57"/>
      <c r="T137" s="57"/>
      <c r="U137" s="57"/>
      <c r="V137" s="57"/>
    </row>
    <row r="138" spans="1:22" ht="15" customHeight="1" x14ac:dyDescent="0.25">
      <c r="A138" s="55"/>
      <c r="B138" s="57"/>
      <c r="C138" s="55"/>
      <c r="D138" s="57"/>
      <c r="E138" s="57"/>
      <c r="F138" s="48">
        <v>7.78</v>
      </c>
      <c r="G138" s="48">
        <v>8</v>
      </c>
      <c r="H138" s="59"/>
      <c r="I138" s="59"/>
      <c r="J138" s="57"/>
      <c r="K138" s="59"/>
      <c r="L138" s="61"/>
      <c r="M138" s="61"/>
      <c r="N138" s="57"/>
      <c r="O138" s="57"/>
      <c r="P138" s="60"/>
      <c r="Q138" s="60"/>
      <c r="R138" s="57"/>
      <c r="S138" s="57"/>
      <c r="T138" s="57"/>
      <c r="U138" s="57"/>
      <c r="V138" s="57"/>
    </row>
    <row r="139" spans="1:22" ht="15" customHeight="1" x14ac:dyDescent="0.25">
      <c r="A139" s="55"/>
      <c r="B139" s="140">
        <v>45905</v>
      </c>
      <c r="C139" s="55"/>
      <c r="D139" s="57" t="s">
        <v>266</v>
      </c>
      <c r="E139" s="62" t="s">
        <v>311</v>
      </c>
      <c r="F139" s="48">
        <v>8.15</v>
      </c>
      <c r="G139" s="48">
        <v>8</v>
      </c>
      <c r="H139" s="59">
        <f t="shared" ref="H139" si="170">SUM(F139:F141)/3</f>
        <v>8.1866666666666674</v>
      </c>
      <c r="I139" s="59">
        <f t="shared" ref="I139" si="171">SUM(G139:G141)/3</f>
        <v>8</v>
      </c>
      <c r="J139" s="62" t="s">
        <v>314</v>
      </c>
      <c r="K139" s="59">
        <f t="shared" ref="K139" si="172">H139*I139</f>
        <v>65.493333333333339</v>
      </c>
      <c r="L139" s="61">
        <v>45</v>
      </c>
      <c r="M139" s="61">
        <f t="shared" ref="M139" si="173">L139+1.5*SQRT(K139)</f>
        <v>57.139192724394817</v>
      </c>
      <c r="N139" s="62" t="s">
        <v>314</v>
      </c>
      <c r="O139" s="57" t="s">
        <v>34</v>
      </c>
      <c r="P139" s="60">
        <v>5</v>
      </c>
      <c r="Q139" s="60">
        <v>5</v>
      </c>
      <c r="R139" s="57"/>
      <c r="S139" s="62" t="s">
        <v>313</v>
      </c>
      <c r="T139" s="57"/>
      <c r="U139" s="57"/>
      <c r="V139" s="57"/>
    </row>
    <row r="140" spans="1:22" ht="15" customHeight="1" x14ac:dyDescent="0.25">
      <c r="A140" s="55"/>
      <c r="B140" s="57"/>
      <c r="C140" s="55"/>
      <c r="D140" s="57"/>
      <c r="E140" s="57"/>
      <c r="F140" s="48">
        <v>8.23</v>
      </c>
      <c r="G140" s="48">
        <v>8</v>
      </c>
      <c r="H140" s="59"/>
      <c r="I140" s="59"/>
      <c r="J140" s="57"/>
      <c r="K140" s="59"/>
      <c r="L140" s="61"/>
      <c r="M140" s="61"/>
      <c r="N140" s="57"/>
      <c r="O140" s="57"/>
      <c r="P140" s="60"/>
      <c r="Q140" s="60"/>
      <c r="R140" s="57"/>
      <c r="S140" s="57"/>
      <c r="T140" s="57"/>
      <c r="U140" s="57"/>
      <c r="V140" s="57"/>
    </row>
    <row r="141" spans="1:22" ht="15" customHeight="1" x14ac:dyDescent="0.25">
      <c r="A141" s="55"/>
      <c r="B141" s="57"/>
      <c r="C141" s="55"/>
      <c r="D141" s="57"/>
      <c r="E141" s="57"/>
      <c r="F141" s="48">
        <v>8.18</v>
      </c>
      <c r="G141" s="48">
        <v>8</v>
      </c>
      <c r="H141" s="59"/>
      <c r="I141" s="59"/>
      <c r="J141" s="57"/>
      <c r="K141" s="59"/>
      <c r="L141" s="61"/>
      <c r="M141" s="61"/>
      <c r="N141" s="57"/>
      <c r="O141" s="57"/>
      <c r="P141" s="60"/>
      <c r="Q141" s="60"/>
      <c r="R141" s="57"/>
      <c r="S141" s="57"/>
      <c r="T141" s="57"/>
      <c r="U141" s="57"/>
      <c r="V141" s="57"/>
    </row>
    <row r="142" spans="1:22" ht="15" customHeight="1" x14ac:dyDescent="0.25">
      <c r="A142" s="55"/>
      <c r="B142" s="69">
        <v>45905</v>
      </c>
      <c r="C142" s="55"/>
      <c r="D142" s="57" t="s">
        <v>267</v>
      </c>
      <c r="E142" s="57" t="s">
        <v>312</v>
      </c>
      <c r="F142" s="48">
        <v>7.95</v>
      </c>
      <c r="G142" s="48">
        <v>8</v>
      </c>
      <c r="H142" s="59">
        <f t="shared" ref="H142" si="174">SUM(F142:F144)/3</f>
        <v>8.0200000000000014</v>
      </c>
      <c r="I142" s="59">
        <f t="shared" ref="I142" si="175">SUM(G142:G144)/3</f>
        <v>8</v>
      </c>
      <c r="J142" s="57" t="s">
        <v>314</v>
      </c>
      <c r="K142" s="59">
        <f t="shared" ref="K142" si="176">H142*I142</f>
        <v>64.160000000000011</v>
      </c>
      <c r="L142" s="61">
        <v>45</v>
      </c>
      <c r="M142" s="61">
        <f t="shared" ref="M142" si="177">L142+1.5*SQRT(K142)</f>
        <v>57.014990636700475</v>
      </c>
      <c r="N142" s="62" t="s">
        <v>314</v>
      </c>
      <c r="O142" s="57" t="s">
        <v>34</v>
      </c>
      <c r="P142" s="60">
        <v>5</v>
      </c>
      <c r="Q142" s="60">
        <v>5</v>
      </c>
      <c r="R142" s="57"/>
      <c r="S142" s="57" t="s">
        <v>313</v>
      </c>
      <c r="T142" s="57"/>
      <c r="U142" s="57"/>
      <c r="V142" s="57"/>
    </row>
    <row r="143" spans="1:22" ht="15" customHeight="1" x14ac:dyDescent="0.25">
      <c r="A143" s="55"/>
      <c r="B143" s="57"/>
      <c r="C143" s="55"/>
      <c r="D143" s="57"/>
      <c r="E143" s="57"/>
      <c r="F143" s="48">
        <v>8.1199999999999992</v>
      </c>
      <c r="G143" s="48">
        <v>8</v>
      </c>
      <c r="H143" s="59"/>
      <c r="I143" s="59"/>
      <c r="J143" s="57"/>
      <c r="K143" s="59"/>
      <c r="L143" s="61"/>
      <c r="M143" s="61"/>
      <c r="N143" s="57"/>
      <c r="O143" s="57"/>
      <c r="P143" s="60"/>
      <c r="Q143" s="60"/>
      <c r="R143" s="57"/>
      <c r="S143" s="57"/>
      <c r="T143" s="57"/>
      <c r="U143" s="57"/>
      <c r="V143" s="57"/>
    </row>
    <row r="144" spans="1:22" ht="15" customHeight="1" thickBot="1" x14ac:dyDescent="0.3">
      <c r="A144" s="56"/>
      <c r="B144" s="66"/>
      <c r="C144" s="56"/>
      <c r="D144" s="66"/>
      <c r="E144" s="66"/>
      <c r="F144" s="49">
        <v>7.99</v>
      </c>
      <c r="G144" s="49">
        <v>8</v>
      </c>
      <c r="H144" s="70"/>
      <c r="I144" s="70"/>
      <c r="J144" s="66"/>
      <c r="K144" s="70"/>
      <c r="L144" s="71"/>
      <c r="M144" s="71"/>
      <c r="N144" s="57"/>
      <c r="O144" s="66"/>
      <c r="P144" s="72"/>
      <c r="Q144" s="72"/>
      <c r="R144" s="66"/>
      <c r="S144" s="66"/>
      <c r="T144" s="66"/>
      <c r="U144" s="66"/>
      <c r="V144" s="66"/>
    </row>
    <row r="145" spans="1:22" x14ac:dyDescent="0.25">
      <c r="A145" s="146"/>
      <c r="B145" s="146"/>
      <c r="C145" s="146"/>
      <c r="D145" s="146"/>
      <c r="E145" s="146"/>
      <c r="F145" s="147"/>
      <c r="G145" s="147"/>
      <c r="H145" s="148">
        <f t="shared" ref="H145" si="178">SUM(F145:F147)/3</f>
        <v>0</v>
      </c>
      <c r="I145" s="148">
        <f t="shared" ref="I145" si="179">SUM(G145:G147)/3</f>
        <v>0</v>
      </c>
      <c r="J145" s="146"/>
      <c r="K145" s="148">
        <f t="shared" ref="K145" si="180">H145*I145</f>
        <v>0</v>
      </c>
      <c r="L145" s="149">
        <f t="shared" ref="L145" si="181">5.65*SQRT(K145)</f>
        <v>0</v>
      </c>
      <c r="M145" s="149">
        <f t="shared" ref="M145" si="182">L145+1.5*SQRT(K145)</f>
        <v>0</v>
      </c>
      <c r="N145" s="146"/>
      <c r="O145" s="146"/>
      <c r="P145" s="150">
        <f t="shared" ref="P145" si="183">M145*0.001375*60</f>
        <v>0</v>
      </c>
      <c r="Q145" s="150">
        <f t="shared" ref="Q145" si="184">M145*0.006*60</f>
        <v>0</v>
      </c>
      <c r="R145" s="146"/>
      <c r="S145" s="146"/>
      <c r="T145" s="146"/>
      <c r="U145" s="146"/>
      <c r="V145" s="146"/>
    </row>
    <row r="146" spans="1:22" x14ac:dyDescent="0.25">
      <c r="A146" s="141"/>
      <c r="B146" s="141"/>
      <c r="C146" s="141"/>
      <c r="D146" s="141"/>
      <c r="E146" s="141"/>
      <c r="F146" s="142"/>
      <c r="G146" s="142"/>
      <c r="H146" s="143"/>
      <c r="I146" s="143"/>
      <c r="J146" s="141"/>
      <c r="K146" s="143"/>
      <c r="L146" s="144"/>
      <c r="M146" s="144"/>
      <c r="N146" s="141"/>
      <c r="O146" s="141"/>
      <c r="P146" s="145"/>
      <c r="Q146" s="145"/>
      <c r="R146" s="141"/>
      <c r="S146" s="141"/>
      <c r="T146" s="141"/>
      <c r="U146" s="141"/>
      <c r="V146" s="141"/>
    </row>
    <row r="147" spans="1:22" x14ac:dyDescent="0.25">
      <c r="A147" s="141"/>
      <c r="B147" s="141"/>
      <c r="C147" s="141"/>
      <c r="D147" s="141"/>
      <c r="E147" s="141"/>
      <c r="F147" s="142"/>
      <c r="G147" s="142"/>
      <c r="H147" s="143"/>
      <c r="I147" s="143"/>
      <c r="J147" s="141"/>
      <c r="K147" s="143"/>
      <c r="L147" s="144"/>
      <c r="M147" s="144"/>
      <c r="N147" s="141"/>
      <c r="O147" s="141"/>
      <c r="P147" s="145"/>
      <c r="Q147" s="145"/>
      <c r="R147" s="141"/>
      <c r="S147" s="141"/>
      <c r="T147" s="141"/>
      <c r="U147" s="141"/>
      <c r="V147" s="141"/>
    </row>
    <row r="148" spans="1:22" x14ac:dyDescent="0.25">
      <c r="A148" s="57"/>
      <c r="B148" s="57"/>
      <c r="C148" s="57"/>
      <c r="D148" s="57"/>
      <c r="E148" s="57"/>
      <c r="F148" s="48"/>
      <c r="G148" s="48"/>
      <c r="H148" s="59">
        <f t="shared" ref="H148" si="185">SUM(F148:F150)/3</f>
        <v>0</v>
      </c>
      <c r="I148" s="59">
        <f t="shared" ref="I148" si="186">SUM(G148:G150)/3</f>
        <v>0</v>
      </c>
      <c r="J148" s="57"/>
      <c r="K148" s="59">
        <f t="shared" ref="K148" si="187">H148*I148</f>
        <v>0</v>
      </c>
      <c r="L148" s="61">
        <f t="shared" ref="L148" si="188">5.65*SQRT(K148)</f>
        <v>0</v>
      </c>
      <c r="M148" s="61">
        <f t="shared" ref="M148" si="189">L148+1.5*SQRT(K148)</f>
        <v>0</v>
      </c>
      <c r="N148" s="57"/>
      <c r="O148" s="57"/>
      <c r="P148" s="60">
        <f t="shared" ref="P148" si="190">M148*0.001375*60</f>
        <v>0</v>
      </c>
      <c r="Q148" s="60">
        <f t="shared" ref="Q148" si="191">M148*0.006*60</f>
        <v>0</v>
      </c>
      <c r="R148" s="57"/>
      <c r="S148" s="57"/>
      <c r="T148" s="57"/>
      <c r="U148" s="57"/>
      <c r="V148" s="57"/>
    </row>
    <row r="149" spans="1:22" x14ac:dyDescent="0.25">
      <c r="A149" s="57"/>
      <c r="B149" s="57"/>
      <c r="C149" s="57"/>
      <c r="D149" s="57"/>
      <c r="E149" s="57"/>
      <c r="F149" s="48"/>
      <c r="G149" s="48"/>
      <c r="H149" s="59"/>
      <c r="I149" s="59"/>
      <c r="J149" s="57"/>
      <c r="K149" s="59"/>
      <c r="L149" s="61"/>
      <c r="M149" s="61"/>
      <c r="N149" s="57"/>
      <c r="O149" s="57"/>
      <c r="P149" s="60"/>
      <c r="Q149" s="60"/>
      <c r="R149" s="57"/>
      <c r="S149" s="57"/>
      <c r="T149" s="57"/>
      <c r="U149" s="57"/>
      <c r="V149" s="57"/>
    </row>
    <row r="150" spans="1:22" x14ac:dyDescent="0.25">
      <c r="A150" s="57"/>
      <c r="B150" s="57"/>
      <c r="C150" s="57"/>
      <c r="D150" s="57"/>
      <c r="E150" s="57"/>
      <c r="F150" s="48"/>
      <c r="G150" s="48"/>
      <c r="H150" s="59"/>
      <c r="I150" s="59"/>
      <c r="J150" s="57"/>
      <c r="K150" s="59"/>
      <c r="L150" s="61"/>
      <c r="M150" s="61"/>
      <c r="N150" s="57"/>
      <c r="O150" s="57"/>
      <c r="P150" s="60"/>
      <c r="Q150" s="60"/>
      <c r="R150" s="57"/>
      <c r="S150" s="57"/>
      <c r="T150" s="57"/>
      <c r="U150" s="57"/>
      <c r="V150" s="57"/>
    </row>
    <row r="151" spans="1:22" x14ac:dyDescent="0.25">
      <c r="A151" s="57"/>
      <c r="B151" s="57"/>
      <c r="C151" s="57"/>
      <c r="D151" s="57"/>
      <c r="E151" s="57"/>
      <c r="F151" s="48"/>
      <c r="G151" s="48"/>
      <c r="H151" s="59">
        <f t="shared" ref="H151" si="192">SUM(F151:F153)/3</f>
        <v>0</v>
      </c>
      <c r="I151" s="59">
        <f t="shared" ref="I151" si="193">SUM(G151:G153)/3</f>
        <v>0</v>
      </c>
      <c r="J151" s="57"/>
      <c r="K151" s="59">
        <f t="shared" ref="K151" si="194">H151*I151</f>
        <v>0</v>
      </c>
      <c r="L151" s="61">
        <f t="shared" ref="L151" si="195">5.65*SQRT(K151)</f>
        <v>0</v>
      </c>
      <c r="M151" s="61">
        <f t="shared" ref="M151" si="196">L151+1.5*SQRT(K151)</f>
        <v>0</v>
      </c>
      <c r="N151" s="57"/>
      <c r="O151" s="57"/>
      <c r="P151" s="60">
        <f t="shared" ref="P151" si="197">M151*0.001375*60</f>
        <v>0</v>
      </c>
      <c r="Q151" s="60">
        <f t="shared" ref="Q151" si="198">M151*0.006*60</f>
        <v>0</v>
      </c>
      <c r="R151" s="57"/>
      <c r="S151" s="57"/>
      <c r="T151" s="57"/>
      <c r="U151" s="57"/>
      <c r="V151" s="57"/>
    </row>
    <row r="152" spans="1:22" x14ac:dyDescent="0.25">
      <c r="A152" s="57"/>
      <c r="B152" s="57"/>
      <c r="C152" s="57"/>
      <c r="D152" s="57"/>
      <c r="E152" s="57"/>
      <c r="F152" s="48"/>
      <c r="G152" s="48"/>
      <c r="H152" s="59"/>
      <c r="I152" s="59"/>
      <c r="J152" s="57"/>
      <c r="K152" s="59"/>
      <c r="L152" s="61"/>
      <c r="M152" s="61"/>
      <c r="N152" s="57"/>
      <c r="O152" s="57"/>
      <c r="P152" s="60"/>
      <c r="Q152" s="60"/>
      <c r="R152" s="57"/>
      <c r="S152" s="57"/>
      <c r="T152" s="57"/>
      <c r="U152" s="57"/>
      <c r="V152" s="57"/>
    </row>
    <row r="153" spans="1:22" x14ac:dyDescent="0.25">
      <c r="A153" s="57"/>
      <c r="B153" s="57"/>
      <c r="C153" s="57"/>
      <c r="D153" s="57"/>
      <c r="E153" s="57"/>
      <c r="F153" s="48"/>
      <c r="G153" s="48"/>
      <c r="H153" s="59"/>
      <c r="I153" s="59"/>
      <c r="J153" s="57"/>
      <c r="K153" s="59"/>
      <c r="L153" s="61"/>
      <c r="M153" s="61"/>
      <c r="N153" s="57"/>
      <c r="O153" s="57"/>
      <c r="P153" s="60"/>
      <c r="Q153" s="60"/>
      <c r="R153" s="57"/>
      <c r="S153" s="57"/>
      <c r="T153" s="57"/>
      <c r="U153" s="57"/>
      <c r="V153" s="57"/>
    </row>
    <row r="154" spans="1:22" x14ac:dyDescent="0.25">
      <c r="A154" s="57"/>
      <c r="B154" s="57"/>
      <c r="C154" s="57"/>
      <c r="D154" s="57"/>
      <c r="E154" s="57"/>
      <c r="F154" s="48"/>
      <c r="G154" s="48"/>
      <c r="H154" s="59">
        <f t="shared" ref="H154" si="199">SUM(F154:F156)/3</f>
        <v>0</v>
      </c>
      <c r="I154" s="59">
        <f t="shared" ref="I154" si="200">SUM(G154:G156)/3</f>
        <v>0</v>
      </c>
      <c r="J154" s="57"/>
      <c r="K154" s="59">
        <f t="shared" ref="K154" si="201">H154*I154</f>
        <v>0</v>
      </c>
      <c r="L154" s="61">
        <f t="shared" ref="L154" si="202">5.65*SQRT(K154)</f>
        <v>0</v>
      </c>
      <c r="M154" s="61">
        <f t="shared" ref="M154" si="203">L154+1.5*SQRT(K154)</f>
        <v>0</v>
      </c>
      <c r="N154" s="57"/>
      <c r="O154" s="57"/>
      <c r="P154" s="60">
        <f t="shared" ref="P154" si="204">M154*0.001375*60</f>
        <v>0</v>
      </c>
      <c r="Q154" s="60">
        <f t="shared" ref="Q154" si="205">M154*0.006*60</f>
        <v>0</v>
      </c>
      <c r="R154" s="57"/>
      <c r="S154" s="57"/>
      <c r="T154" s="57"/>
      <c r="U154" s="57"/>
      <c r="V154" s="57"/>
    </row>
    <row r="155" spans="1:22" x14ac:dyDescent="0.25">
      <c r="A155" s="57"/>
      <c r="B155" s="57"/>
      <c r="C155" s="57"/>
      <c r="D155" s="57"/>
      <c r="E155" s="57"/>
      <c r="F155" s="48"/>
      <c r="G155" s="48"/>
      <c r="H155" s="59"/>
      <c r="I155" s="59"/>
      <c r="J155" s="57"/>
      <c r="K155" s="59"/>
      <c r="L155" s="61"/>
      <c r="M155" s="61"/>
      <c r="N155" s="57"/>
      <c r="O155" s="57"/>
      <c r="P155" s="60"/>
      <c r="Q155" s="60"/>
      <c r="R155" s="57"/>
      <c r="S155" s="57"/>
      <c r="T155" s="57"/>
      <c r="U155" s="57"/>
      <c r="V155" s="57"/>
    </row>
    <row r="156" spans="1:22" x14ac:dyDescent="0.25">
      <c r="A156" s="57"/>
      <c r="B156" s="57"/>
      <c r="C156" s="57"/>
      <c r="D156" s="57"/>
      <c r="E156" s="57"/>
      <c r="F156" s="48"/>
      <c r="G156" s="48"/>
      <c r="H156" s="59"/>
      <c r="I156" s="59"/>
      <c r="J156" s="57"/>
      <c r="K156" s="59"/>
      <c r="L156" s="61"/>
      <c r="M156" s="61"/>
      <c r="N156" s="57"/>
      <c r="O156" s="57"/>
      <c r="P156" s="60"/>
      <c r="Q156" s="60"/>
      <c r="R156" s="57"/>
      <c r="S156" s="57"/>
      <c r="T156" s="57"/>
      <c r="U156" s="57"/>
      <c r="V156" s="57"/>
    </row>
    <row r="157" spans="1:22" x14ac:dyDescent="0.25">
      <c r="A157" s="57"/>
      <c r="B157" s="57"/>
      <c r="C157" s="57"/>
      <c r="D157" s="57"/>
      <c r="E157" s="57"/>
      <c r="F157" s="48"/>
      <c r="G157" s="48"/>
      <c r="H157" s="59">
        <f t="shared" ref="H157" si="206">SUM(F157:F159)/3</f>
        <v>0</v>
      </c>
      <c r="I157" s="59">
        <f t="shared" ref="I157" si="207">SUM(G157:G159)/3</f>
        <v>0</v>
      </c>
      <c r="J157" s="57"/>
      <c r="K157" s="59">
        <f t="shared" ref="K157" si="208">H157*I157</f>
        <v>0</v>
      </c>
      <c r="L157" s="61">
        <f t="shared" ref="L157" si="209">5.65*SQRT(K157)</f>
        <v>0</v>
      </c>
      <c r="M157" s="61">
        <f t="shared" ref="M157" si="210">L157+1.5*SQRT(K157)</f>
        <v>0</v>
      </c>
      <c r="N157" s="57"/>
      <c r="O157" s="57"/>
      <c r="P157" s="60">
        <f t="shared" ref="P157" si="211">M157*0.001375*60</f>
        <v>0</v>
      </c>
      <c r="Q157" s="60">
        <f t="shared" ref="Q157" si="212">M157*0.006*60</f>
        <v>0</v>
      </c>
      <c r="R157" s="57"/>
      <c r="S157" s="57"/>
      <c r="T157" s="57"/>
      <c r="U157" s="57"/>
      <c r="V157" s="57"/>
    </row>
    <row r="158" spans="1:22" x14ac:dyDescent="0.25">
      <c r="A158" s="57"/>
      <c r="B158" s="57"/>
      <c r="C158" s="57"/>
      <c r="D158" s="57"/>
      <c r="E158" s="57"/>
      <c r="F158" s="48"/>
      <c r="G158" s="48"/>
      <c r="H158" s="59"/>
      <c r="I158" s="59"/>
      <c r="J158" s="57"/>
      <c r="K158" s="59"/>
      <c r="L158" s="61"/>
      <c r="M158" s="61"/>
      <c r="N158" s="57"/>
      <c r="O158" s="57"/>
      <c r="P158" s="60"/>
      <c r="Q158" s="60"/>
      <c r="R158" s="57"/>
      <c r="S158" s="57"/>
      <c r="T158" s="57"/>
      <c r="U158" s="57"/>
      <c r="V158" s="57"/>
    </row>
    <row r="159" spans="1:22" x14ac:dyDescent="0.25">
      <c r="A159" s="57"/>
      <c r="B159" s="57"/>
      <c r="C159" s="57"/>
      <c r="D159" s="57"/>
      <c r="E159" s="57"/>
      <c r="F159" s="48"/>
      <c r="G159" s="48"/>
      <c r="H159" s="59"/>
      <c r="I159" s="59"/>
      <c r="J159" s="57"/>
      <c r="K159" s="59"/>
      <c r="L159" s="61"/>
      <c r="M159" s="61"/>
      <c r="N159" s="57"/>
      <c r="O159" s="57"/>
      <c r="P159" s="60"/>
      <c r="Q159" s="60"/>
      <c r="R159" s="57"/>
      <c r="S159" s="57"/>
      <c r="T159" s="57"/>
      <c r="U159" s="57"/>
      <c r="V159" s="57"/>
    </row>
    <row r="160" spans="1:22" x14ac:dyDescent="0.25">
      <c r="A160" s="57"/>
      <c r="B160" s="57"/>
      <c r="C160" s="57"/>
      <c r="D160" s="57"/>
      <c r="E160" s="57"/>
      <c r="F160" s="48"/>
      <c r="G160" s="48"/>
      <c r="H160" s="59">
        <f t="shared" ref="H160" si="213">SUM(F160:F162)/3</f>
        <v>0</v>
      </c>
      <c r="I160" s="59">
        <f t="shared" ref="I160" si="214">SUM(G160:G162)/3</f>
        <v>0</v>
      </c>
      <c r="J160" s="57"/>
      <c r="K160" s="59">
        <f t="shared" ref="K160" si="215">H160*I160</f>
        <v>0</v>
      </c>
      <c r="L160" s="61">
        <f t="shared" ref="L160" si="216">5.65*SQRT(K160)</f>
        <v>0</v>
      </c>
      <c r="M160" s="61">
        <f t="shared" ref="M160" si="217">L160+1.5*SQRT(K160)</f>
        <v>0</v>
      </c>
      <c r="N160" s="57"/>
      <c r="O160" s="57"/>
      <c r="P160" s="60">
        <f t="shared" ref="P160" si="218">M160*0.001375*60</f>
        <v>0</v>
      </c>
      <c r="Q160" s="60">
        <f t="shared" ref="Q160" si="219">M160*0.006*60</f>
        <v>0</v>
      </c>
      <c r="R160" s="57"/>
      <c r="S160" s="57"/>
      <c r="T160" s="57"/>
      <c r="U160" s="57"/>
      <c r="V160" s="57"/>
    </row>
    <row r="161" spans="1:22" x14ac:dyDescent="0.25">
      <c r="A161" s="57"/>
      <c r="B161" s="57"/>
      <c r="C161" s="57"/>
      <c r="D161" s="57"/>
      <c r="E161" s="57"/>
      <c r="F161" s="48"/>
      <c r="G161" s="48"/>
      <c r="H161" s="59"/>
      <c r="I161" s="59"/>
      <c r="J161" s="57"/>
      <c r="K161" s="59"/>
      <c r="L161" s="61"/>
      <c r="M161" s="61"/>
      <c r="N161" s="57"/>
      <c r="O161" s="57"/>
      <c r="P161" s="60"/>
      <c r="Q161" s="60"/>
      <c r="R161" s="57"/>
      <c r="S161" s="57"/>
      <c r="T161" s="57"/>
      <c r="U161" s="57"/>
      <c r="V161" s="57"/>
    </row>
    <row r="162" spans="1:22" x14ac:dyDescent="0.25">
      <c r="A162" s="57"/>
      <c r="B162" s="57"/>
      <c r="C162" s="57"/>
      <c r="D162" s="57"/>
      <c r="E162" s="57"/>
      <c r="F162" s="48"/>
      <c r="G162" s="48"/>
      <c r="H162" s="59"/>
      <c r="I162" s="59"/>
      <c r="J162" s="57"/>
      <c r="K162" s="59"/>
      <c r="L162" s="61"/>
      <c r="M162" s="61"/>
      <c r="N162" s="57"/>
      <c r="O162" s="57"/>
      <c r="P162" s="60"/>
      <c r="Q162" s="60"/>
      <c r="R162" s="57"/>
      <c r="S162" s="57"/>
      <c r="T162" s="57"/>
      <c r="U162" s="57"/>
      <c r="V162" s="57"/>
    </row>
    <row r="163" spans="1:22" x14ac:dyDescent="0.25">
      <c r="A163" s="57"/>
      <c r="B163" s="57"/>
      <c r="C163" s="57"/>
      <c r="D163" s="57"/>
      <c r="E163" s="57"/>
      <c r="F163" s="48"/>
      <c r="G163" s="48"/>
      <c r="H163" s="59">
        <f t="shared" ref="H163" si="220">SUM(F163:F165)/3</f>
        <v>0</v>
      </c>
      <c r="I163" s="59">
        <f t="shared" ref="I163" si="221">SUM(G163:G165)/3</f>
        <v>0</v>
      </c>
      <c r="J163" s="57"/>
      <c r="K163" s="59">
        <f t="shared" ref="K163" si="222">H163*I163</f>
        <v>0</v>
      </c>
      <c r="L163" s="61">
        <f t="shared" ref="L163" si="223">5.65*SQRT(K163)</f>
        <v>0</v>
      </c>
      <c r="M163" s="61">
        <f t="shared" ref="M163" si="224">L163+1.5*SQRT(K163)</f>
        <v>0</v>
      </c>
      <c r="N163" s="57"/>
      <c r="O163" s="57"/>
      <c r="P163" s="60">
        <f t="shared" ref="P163" si="225">M163*0.001375*60</f>
        <v>0</v>
      </c>
      <c r="Q163" s="60">
        <f t="shared" ref="Q163" si="226">M163*0.006*60</f>
        <v>0</v>
      </c>
      <c r="R163" s="57"/>
      <c r="S163" s="57"/>
      <c r="T163" s="57"/>
      <c r="U163" s="57"/>
      <c r="V163" s="57"/>
    </row>
    <row r="164" spans="1:22" x14ac:dyDescent="0.25">
      <c r="A164" s="57"/>
      <c r="B164" s="57"/>
      <c r="C164" s="57"/>
      <c r="D164" s="57"/>
      <c r="E164" s="57"/>
      <c r="F164" s="48"/>
      <c r="G164" s="48"/>
      <c r="H164" s="59"/>
      <c r="I164" s="59"/>
      <c r="J164" s="57"/>
      <c r="K164" s="59"/>
      <c r="L164" s="61"/>
      <c r="M164" s="61"/>
      <c r="N164" s="57"/>
      <c r="O164" s="57"/>
      <c r="P164" s="60"/>
      <c r="Q164" s="60"/>
      <c r="R164" s="57"/>
      <c r="S164" s="57"/>
      <c r="T164" s="57"/>
      <c r="U164" s="57"/>
      <c r="V164" s="57"/>
    </row>
    <row r="165" spans="1:22" x14ac:dyDescent="0.25">
      <c r="A165" s="57"/>
      <c r="B165" s="57"/>
      <c r="C165" s="57"/>
      <c r="D165" s="57"/>
      <c r="E165" s="57"/>
      <c r="F165" s="48"/>
      <c r="G165" s="48"/>
      <c r="H165" s="59"/>
      <c r="I165" s="59"/>
      <c r="J165" s="57"/>
      <c r="K165" s="59"/>
      <c r="L165" s="61"/>
      <c r="M165" s="61"/>
      <c r="N165" s="57"/>
      <c r="O165" s="57"/>
      <c r="P165" s="60"/>
      <c r="Q165" s="60"/>
      <c r="R165" s="57"/>
      <c r="S165" s="57"/>
      <c r="T165" s="57"/>
      <c r="U165" s="57"/>
      <c r="V165" s="57"/>
    </row>
    <row r="166" spans="1:22" x14ac:dyDescent="0.25">
      <c r="A166" s="57"/>
      <c r="B166" s="57"/>
      <c r="C166" s="57"/>
      <c r="D166" s="57"/>
      <c r="E166" s="57"/>
      <c r="F166" s="48"/>
      <c r="G166" s="48"/>
      <c r="H166" s="59">
        <f t="shared" ref="H166" si="227">SUM(F166:F168)/3</f>
        <v>0</v>
      </c>
      <c r="I166" s="59">
        <f t="shared" ref="I166" si="228">SUM(G166:G168)/3</f>
        <v>0</v>
      </c>
      <c r="J166" s="57"/>
      <c r="K166" s="59">
        <f t="shared" ref="K166" si="229">H166*I166</f>
        <v>0</v>
      </c>
      <c r="L166" s="61">
        <f t="shared" ref="L166" si="230">5.65*SQRT(K166)</f>
        <v>0</v>
      </c>
      <c r="M166" s="61">
        <f t="shared" ref="M166" si="231">L166+1.5*SQRT(K166)</f>
        <v>0</v>
      </c>
      <c r="N166" s="57"/>
      <c r="O166" s="57"/>
      <c r="P166" s="60">
        <f t="shared" ref="P166" si="232">M166*0.001375*60</f>
        <v>0</v>
      </c>
      <c r="Q166" s="60">
        <f t="shared" ref="Q166" si="233">M166*0.006*60</f>
        <v>0</v>
      </c>
      <c r="R166" s="57"/>
      <c r="S166" s="57"/>
      <c r="T166" s="57"/>
      <c r="U166" s="57"/>
      <c r="V166" s="57"/>
    </row>
    <row r="167" spans="1:22" x14ac:dyDescent="0.25">
      <c r="A167" s="57"/>
      <c r="B167" s="57"/>
      <c r="C167" s="57"/>
      <c r="D167" s="57"/>
      <c r="E167" s="57"/>
      <c r="F167" s="48"/>
      <c r="G167" s="48"/>
      <c r="H167" s="59"/>
      <c r="I167" s="59"/>
      <c r="J167" s="57"/>
      <c r="K167" s="59"/>
      <c r="L167" s="61"/>
      <c r="M167" s="61"/>
      <c r="N167" s="57"/>
      <c r="O167" s="57"/>
      <c r="P167" s="60"/>
      <c r="Q167" s="60"/>
      <c r="R167" s="57"/>
      <c r="S167" s="57"/>
      <c r="T167" s="57"/>
      <c r="U167" s="57"/>
      <c r="V167" s="57"/>
    </row>
    <row r="168" spans="1:22" x14ac:dyDescent="0.25">
      <c r="A168" s="57"/>
      <c r="B168" s="57"/>
      <c r="C168" s="57"/>
      <c r="D168" s="57"/>
      <c r="E168" s="57"/>
      <c r="F168" s="48"/>
      <c r="G168" s="48"/>
      <c r="H168" s="59"/>
      <c r="I168" s="59"/>
      <c r="J168" s="57"/>
      <c r="K168" s="59"/>
      <c r="L168" s="61"/>
      <c r="M168" s="61"/>
      <c r="N168" s="57"/>
      <c r="O168" s="57"/>
      <c r="P168" s="60"/>
      <c r="Q168" s="60"/>
      <c r="R168" s="57"/>
      <c r="S168" s="57"/>
      <c r="T168" s="57"/>
      <c r="U168" s="57"/>
      <c r="V168" s="57"/>
    </row>
    <row r="169" spans="1:22" x14ac:dyDescent="0.25">
      <c r="A169" s="57"/>
      <c r="B169" s="57"/>
      <c r="C169" s="57"/>
      <c r="D169" s="57"/>
      <c r="E169" s="57"/>
      <c r="F169" s="48"/>
      <c r="G169" s="48"/>
      <c r="H169" s="59">
        <f t="shared" ref="H169" si="234">SUM(F169:F171)/3</f>
        <v>0</v>
      </c>
      <c r="I169" s="59">
        <f t="shared" ref="I169" si="235">SUM(G169:G171)/3</f>
        <v>0</v>
      </c>
      <c r="J169" s="57"/>
      <c r="K169" s="59">
        <f t="shared" ref="K169" si="236">H169*I169</f>
        <v>0</v>
      </c>
      <c r="L169" s="61">
        <f t="shared" ref="L169" si="237">5.65*SQRT(K169)</f>
        <v>0</v>
      </c>
      <c r="M169" s="61">
        <f t="shared" ref="M169" si="238">L169+1.5*SQRT(K169)</f>
        <v>0</v>
      </c>
      <c r="N169" s="57"/>
      <c r="O169" s="57"/>
      <c r="P169" s="60">
        <f t="shared" ref="P169" si="239">M169*0.001375*60</f>
        <v>0</v>
      </c>
      <c r="Q169" s="60">
        <f t="shared" ref="Q169" si="240">M169*0.006*60</f>
        <v>0</v>
      </c>
      <c r="R169" s="57"/>
      <c r="S169" s="57"/>
      <c r="T169" s="57"/>
      <c r="U169" s="57"/>
      <c r="V169" s="57"/>
    </row>
    <row r="170" spans="1:22" x14ac:dyDescent="0.25">
      <c r="A170" s="57"/>
      <c r="B170" s="57"/>
      <c r="C170" s="57"/>
      <c r="D170" s="57"/>
      <c r="E170" s="57"/>
      <c r="F170" s="48"/>
      <c r="G170" s="48"/>
      <c r="H170" s="59"/>
      <c r="I170" s="59"/>
      <c r="J170" s="57"/>
      <c r="K170" s="59"/>
      <c r="L170" s="61"/>
      <c r="M170" s="61"/>
      <c r="N170" s="57"/>
      <c r="O170" s="57"/>
      <c r="P170" s="60"/>
      <c r="Q170" s="60"/>
      <c r="R170" s="57"/>
      <c r="S170" s="57"/>
      <c r="T170" s="57"/>
      <c r="U170" s="57"/>
      <c r="V170" s="57"/>
    </row>
    <row r="171" spans="1:22" x14ac:dyDescent="0.25">
      <c r="A171" s="57"/>
      <c r="B171" s="57"/>
      <c r="C171" s="57"/>
      <c r="D171" s="57"/>
      <c r="E171" s="57"/>
      <c r="F171" s="48"/>
      <c r="G171" s="48"/>
      <c r="H171" s="59"/>
      <c r="I171" s="59"/>
      <c r="J171" s="57"/>
      <c r="K171" s="59"/>
      <c r="L171" s="61"/>
      <c r="M171" s="61"/>
      <c r="N171" s="57"/>
      <c r="O171" s="57"/>
      <c r="P171" s="60"/>
      <c r="Q171" s="60"/>
      <c r="R171" s="57"/>
      <c r="S171" s="57"/>
      <c r="T171" s="57"/>
      <c r="U171" s="57"/>
      <c r="V171" s="57"/>
    </row>
    <row r="172" spans="1:22" x14ac:dyDescent="0.25">
      <c r="A172" s="57"/>
      <c r="B172" s="57"/>
      <c r="C172" s="57"/>
      <c r="D172" s="57"/>
      <c r="E172" s="57"/>
      <c r="F172" s="48"/>
      <c r="G172" s="48"/>
      <c r="H172" s="59">
        <f t="shared" ref="H172" si="241">SUM(F172:F174)/3</f>
        <v>0</v>
      </c>
      <c r="I172" s="59">
        <f t="shared" ref="I172" si="242">SUM(G172:G174)/3</f>
        <v>0</v>
      </c>
      <c r="J172" s="57"/>
      <c r="K172" s="59">
        <f t="shared" ref="K172" si="243">H172*I172</f>
        <v>0</v>
      </c>
      <c r="L172" s="61">
        <f t="shared" ref="L172" si="244">5.65*SQRT(K172)</f>
        <v>0</v>
      </c>
      <c r="M172" s="61">
        <f t="shared" ref="M172" si="245">L172+1.5*SQRT(K172)</f>
        <v>0</v>
      </c>
      <c r="N172" s="57"/>
      <c r="O172" s="57"/>
      <c r="P172" s="60">
        <f t="shared" ref="P172" si="246">M172*0.001375*60</f>
        <v>0</v>
      </c>
      <c r="Q172" s="60">
        <f t="shared" ref="Q172" si="247">M172*0.006*60</f>
        <v>0</v>
      </c>
      <c r="R172" s="57"/>
      <c r="S172" s="57"/>
      <c r="T172" s="57"/>
      <c r="U172" s="57"/>
      <c r="V172" s="57"/>
    </row>
    <row r="173" spans="1:22" x14ac:dyDescent="0.25">
      <c r="A173" s="57"/>
      <c r="B173" s="57"/>
      <c r="C173" s="57"/>
      <c r="D173" s="57"/>
      <c r="E173" s="57"/>
      <c r="F173" s="48"/>
      <c r="G173" s="48"/>
      <c r="H173" s="59"/>
      <c r="I173" s="59"/>
      <c r="J173" s="57"/>
      <c r="K173" s="59"/>
      <c r="L173" s="61"/>
      <c r="M173" s="61"/>
      <c r="N173" s="57"/>
      <c r="O173" s="57"/>
      <c r="P173" s="60"/>
      <c r="Q173" s="60"/>
      <c r="R173" s="57"/>
      <c r="S173" s="57"/>
      <c r="T173" s="57"/>
      <c r="U173" s="57"/>
      <c r="V173" s="57"/>
    </row>
    <row r="174" spans="1:22" x14ac:dyDescent="0.25">
      <c r="A174" s="57"/>
      <c r="B174" s="57"/>
      <c r="C174" s="57"/>
      <c r="D174" s="57"/>
      <c r="E174" s="57"/>
      <c r="F174" s="48"/>
      <c r="G174" s="48"/>
      <c r="H174" s="59"/>
      <c r="I174" s="59"/>
      <c r="J174" s="57"/>
      <c r="K174" s="59"/>
      <c r="L174" s="61"/>
      <c r="M174" s="61"/>
      <c r="N174" s="57"/>
      <c r="O174" s="57"/>
      <c r="P174" s="60"/>
      <c r="Q174" s="60"/>
      <c r="R174" s="57"/>
      <c r="S174" s="57"/>
      <c r="T174" s="57"/>
      <c r="U174" s="57"/>
      <c r="V174" s="57"/>
    </row>
    <row r="175" spans="1:22" x14ac:dyDescent="0.25">
      <c r="A175" s="57"/>
      <c r="B175" s="57"/>
      <c r="C175" s="57"/>
      <c r="D175" s="57"/>
      <c r="E175" s="57"/>
      <c r="F175" s="48"/>
      <c r="G175" s="48"/>
      <c r="H175" s="59">
        <f t="shared" ref="H175" si="248">SUM(F175:F177)/3</f>
        <v>0</v>
      </c>
      <c r="I175" s="59">
        <f t="shared" ref="I175" si="249">SUM(G175:G177)/3</f>
        <v>0</v>
      </c>
      <c r="J175" s="57"/>
      <c r="K175" s="59">
        <f t="shared" ref="K175" si="250">H175*I175</f>
        <v>0</v>
      </c>
      <c r="L175" s="61">
        <f t="shared" ref="L175" si="251">5.65*SQRT(K175)</f>
        <v>0</v>
      </c>
      <c r="M175" s="61">
        <f t="shared" ref="M175" si="252">L175+1.5*SQRT(K175)</f>
        <v>0</v>
      </c>
      <c r="N175" s="57"/>
      <c r="O175" s="57"/>
      <c r="P175" s="60">
        <f t="shared" ref="P175" si="253">M175*0.001375*60</f>
        <v>0</v>
      </c>
      <c r="Q175" s="60">
        <f t="shared" ref="Q175" si="254">M175*0.006*60</f>
        <v>0</v>
      </c>
      <c r="R175" s="57"/>
      <c r="S175" s="57"/>
      <c r="T175" s="57"/>
      <c r="U175" s="57"/>
      <c r="V175" s="57"/>
    </row>
    <row r="176" spans="1:22" x14ac:dyDescent="0.25">
      <c r="A176" s="57"/>
      <c r="B176" s="57"/>
      <c r="C176" s="57"/>
      <c r="D176" s="57"/>
      <c r="E176" s="57"/>
      <c r="F176" s="48"/>
      <c r="G176" s="48"/>
      <c r="H176" s="59"/>
      <c r="I176" s="59"/>
      <c r="J176" s="57"/>
      <c r="K176" s="59"/>
      <c r="L176" s="61"/>
      <c r="M176" s="61"/>
      <c r="N176" s="57"/>
      <c r="O176" s="57"/>
      <c r="P176" s="60"/>
      <c r="Q176" s="60"/>
      <c r="R176" s="57"/>
      <c r="S176" s="57"/>
      <c r="T176" s="57"/>
      <c r="U176" s="57"/>
      <c r="V176" s="57"/>
    </row>
    <row r="177" spans="1:22" x14ac:dyDescent="0.25">
      <c r="A177" s="57"/>
      <c r="B177" s="57"/>
      <c r="C177" s="57"/>
      <c r="D177" s="57"/>
      <c r="E177" s="57"/>
      <c r="F177" s="48"/>
      <c r="G177" s="48"/>
      <c r="H177" s="59"/>
      <c r="I177" s="59"/>
      <c r="J177" s="57"/>
      <c r="K177" s="59"/>
      <c r="L177" s="61"/>
      <c r="M177" s="61"/>
      <c r="N177" s="57"/>
      <c r="O177" s="57"/>
      <c r="P177" s="60"/>
      <c r="Q177" s="60"/>
      <c r="R177" s="57"/>
      <c r="S177" s="57"/>
      <c r="T177" s="57"/>
      <c r="U177" s="57"/>
      <c r="V177" s="57"/>
    </row>
    <row r="178" spans="1:22" x14ac:dyDescent="0.25">
      <c r="A178" s="57"/>
      <c r="B178" s="57"/>
      <c r="C178" s="57"/>
      <c r="D178" s="57"/>
      <c r="E178" s="57"/>
      <c r="F178" s="48"/>
      <c r="G178" s="48"/>
      <c r="H178" s="59">
        <f t="shared" ref="H178" si="255">SUM(F178:F180)/3</f>
        <v>0</v>
      </c>
      <c r="I178" s="59">
        <f t="shared" ref="I178" si="256">SUM(G178:G180)/3</f>
        <v>0</v>
      </c>
      <c r="J178" s="57"/>
      <c r="K178" s="59">
        <f t="shared" ref="K178" si="257">H178*I178</f>
        <v>0</v>
      </c>
      <c r="L178" s="61">
        <f t="shared" ref="L178" si="258">5.65*SQRT(K178)</f>
        <v>0</v>
      </c>
      <c r="M178" s="61">
        <f t="shared" ref="M178" si="259">L178+1.5*SQRT(K178)</f>
        <v>0</v>
      </c>
      <c r="N178" s="57"/>
      <c r="O178" s="57"/>
      <c r="P178" s="60">
        <f t="shared" ref="P178" si="260">M178*0.001375*60</f>
        <v>0</v>
      </c>
      <c r="Q178" s="60">
        <f t="shared" ref="Q178" si="261">M178*0.006*60</f>
        <v>0</v>
      </c>
      <c r="R178" s="57"/>
      <c r="S178" s="57"/>
      <c r="T178" s="57"/>
      <c r="U178" s="57"/>
      <c r="V178" s="57"/>
    </row>
    <row r="179" spans="1:22" x14ac:dyDescent="0.25">
      <c r="A179" s="57"/>
      <c r="B179" s="57"/>
      <c r="C179" s="57"/>
      <c r="D179" s="57"/>
      <c r="E179" s="57"/>
      <c r="F179" s="48"/>
      <c r="G179" s="48"/>
      <c r="H179" s="59"/>
      <c r="I179" s="59"/>
      <c r="J179" s="57"/>
      <c r="K179" s="59"/>
      <c r="L179" s="61"/>
      <c r="M179" s="61"/>
      <c r="N179" s="57"/>
      <c r="O179" s="57"/>
      <c r="P179" s="60"/>
      <c r="Q179" s="60"/>
      <c r="R179" s="57"/>
      <c r="S179" s="57"/>
      <c r="T179" s="57"/>
      <c r="U179" s="57"/>
      <c r="V179" s="57"/>
    </row>
    <row r="180" spans="1:22" x14ac:dyDescent="0.25">
      <c r="A180" s="57"/>
      <c r="B180" s="57"/>
      <c r="C180" s="57"/>
      <c r="D180" s="57"/>
      <c r="E180" s="57"/>
      <c r="F180" s="48"/>
      <c r="G180" s="48"/>
      <c r="H180" s="59"/>
      <c r="I180" s="59"/>
      <c r="J180" s="57"/>
      <c r="K180" s="59"/>
      <c r="L180" s="61"/>
      <c r="M180" s="61"/>
      <c r="N180" s="57"/>
      <c r="O180" s="57"/>
      <c r="P180" s="60"/>
      <c r="Q180" s="60"/>
      <c r="R180" s="57"/>
      <c r="S180" s="57"/>
      <c r="T180" s="57"/>
      <c r="U180" s="57"/>
      <c r="V180" s="57"/>
    </row>
    <row r="181" spans="1:22" x14ac:dyDescent="0.25">
      <c r="A181" s="57"/>
      <c r="B181" s="57"/>
      <c r="C181" s="57"/>
      <c r="D181" s="57"/>
      <c r="E181" s="57"/>
      <c r="F181" s="48"/>
      <c r="G181" s="48"/>
      <c r="H181" s="59">
        <f t="shared" ref="H181" si="262">SUM(F181:F183)/3</f>
        <v>0</v>
      </c>
      <c r="I181" s="59">
        <f t="shared" ref="I181" si="263">SUM(G181:G183)/3</f>
        <v>0</v>
      </c>
      <c r="J181" s="57"/>
      <c r="K181" s="59">
        <f t="shared" ref="K181" si="264">H181*I181</f>
        <v>0</v>
      </c>
      <c r="L181" s="61">
        <f t="shared" ref="L181" si="265">5.65*SQRT(K181)</f>
        <v>0</v>
      </c>
      <c r="M181" s="61">
        <f t="shared" ref="M181" si="266">L181+1.5*SQRT(K181)</f>
        <v>0</v>
      </c>
      <c r="N181" s="57"/>
      <c r="O181" s="57"/>
      <c r="P181" s="60">
        <f t="shared" ref="P181" si="267">M181*0.001375*60</f>
        <v>0</v>
      </c>
      <c r="Q181" s="60">
        <f t="shared" ref="Q181" si="268">M181*0.006*60</f>
        <v>0</v>
      </c>
      <c r="R181" s="57"/>
      <c r="S181" s="57"/>
      <c r="T181" s="57"/>
      <c r="U181" s="57"/>
      <c r="V181" s="57"/>
    </row>
    <row r="182" spans="1:22" x14ac:dyDescent="0.25">
      <c r="A182" s="57"/>
      <c r="B182" s="57"/>
      <c r="C182" s="57"/>
      <c r="D182" s="57"/>
      <c r="E182" s="57"/>
      <c r="F182" s="48"/>
      <c r="G182" s="48"/>
      <c r="H182" s="59"/>
      <c r="I182" s="59"/>
      <c r="J182" s="57"/>
      <c r="K182" s="59"/>
      <c r="L182" s="61"/>
      <c r="M182" s="61"/>
      <c r="N182" s="57"/>
      <c r="O182" s="57"/>
      <c r="P182" s="60"/>
      <c r="Q182" s="60"/>
      <c r="R182" s="57"/>
      <c r="S182" s="57"/>
      <c r="T182" s="57"/>
      <c r="U182" s="57"/>
      <c r="V182" s="57"/>
    </row>
    <row r="183" spans="1:22" x14ac:dyDescent="0.25">
      <c r="A183" s="57"/>
      <c r="B183" s="57"/>
      <c r="C183" s="57"/>
      <c r="D183" s="57"/>
      <c r="E183" s="57"/>
      <c r="F183" s="48"/>
      <c r="G183" s="48"/>
      <c r="H183" s="59"/>
      <c r="I183" s="59"/>
      <c r="J183" s="57"/>
      <c r="K183" s="59"/>
      <c r="L183" s="61"/>
      <c r="M183" s="61"/>
      <c r="N183" s="57"/>
      <c r="O183" s="57"/>
      <c r="P183" s="60"/>
      <c r="Q183" s="60"/>
      <c r="R183" s="57"/>
      <c r="S183" s="57"/>
      <c r="T183" s="57"/>
      <c r="U183" s="57"/>
      <c r="V183" s="57"/>
    </row>
    <row r="184" spans="1:22" x14ac:dyDescent="0.25">
      <c r="A184" s="57"/>
      <c r="B184" s="57"/>
      <c r="C184" s="57"/>
      <c r="D184" s="57"/>
      <c r="E184" s="57"/>
      <c r="F184" s="48"/>
      <c r="G184" s="48"/>
      <c r="H184" s="59">
        <f t="shared" ref="H184" si="269">SUM(F184:F186)/3</f>
        <v>0</v>
      </c>
      <c r="I184" s="59">
        <f t="shared" ref="I184" si="270">SUM(G184:G186)/3</f>
        <v>0</v>
      </c>
      <c r="J184" s="57"/>
      <c r="K184" s="59">
        <f t="shared" ref="K184" si="271">H184*I184</f>
        <v>0</v>
      </c>
      <c r="L184" s="61">
        <f t="shared" ref="L184" si="272">5.65*SQRT(K184)</f>
        <v>0</v>
      </c>
      <c r="M184" s="61">
        <f t="shared" ref="M184" si="273">L184+1.5*SQRT(K184)</f>
        <v>0</v>
      </c>
      <c r="N184" s="57"/>
      <c r="O184" s="57"/>
      <c r="P184" s="60">
        <f t="shared" ref="P184" si="274">M184*0.001375*60</f>
        <v>0</v>
      </c>
      <c r="Q184" s="60">
        <f t="shared" ref="Q184" si="275">M184*0.006*60</f>
        <v>0</v>
      </c>
      <c r="R184" s="57"/>
      <c r="S184" s="57"/>
      <c r="T184" s="57"/>
      <c r="U184" s="57"/>
      <c r="V184" s="57"/>
    </row>
    <row r="185" spans="1:22" x14ac:dyDescent="0.25">
      <c r="A185" s="57"/>
      <c r="B185" s="57"/>
      <c r="C185" s="57"/>
      <c r="D185" s="57"/>
      <c r="E185" s="57"/>
      <c r="F185" s="48"/>
      <c r="G185" s="48"/>
      <c r="H185" s="59"/>
      <c r="I185" s="59"/>
      <c r="J185" s="57"/>
      <c r="K185" s="59"/>
      <c r="L185" s="61"/>
      <c r="M185" s="61"/>
      <c r="N185" s="57"/>
      <c r="O185" s="57"/>
      <c r="P185" s="60"/>
      <c r="Q185" s="60"/>
      <c r="R185" s="57"/>
      <c r="S185" s="57"/>
      <c r="T185" s="57"/>
      <c r="U185" s="57"/>
      <c r="V185" s="57"/>
    </row>
    <row r="186" spans="1:22" x14ac:dyDescent="0.25">
      <c r="A186" s="57"/>
      <c r="B186" s="57"/>
      <c r="C186" s="57"/>
      <c r="D186" s="57"/>
      <c r="E186" s="57"/>
      <c r="F186" s="48"/>
      <c r="G186" s="48"/>
      <c r="H186" s="59"/>
      <c r="I186" s="59"/>
      <c r="J186" s="57"/>
      <c r="K186" s="59"/>
      <c r="L186" s="61"/>
      <c r="M186" s="61"/>
      <c r="N186" s="57"/>
      <c r="O186" s="57"/>
      <c r="P186" s="60"/>
      <c r="Q186" s="60"/>
      <c r="R186" s="57"/>
      <c r="S186" s="57"/>
      <c r="T186" s="57"/>
      <c r="U186" s="57"/>
      <c r="V186" s="57"/>
    </row>
    <row r="187" spans="1:22" x14ac:dyDescent="0.25">
      <c r="A187" s="57"/>
      <c r="B187" s="57"/>
      <c r="C187" s="57"/>
      <c r="D187" s="57"/>
      <c r="E187" s="57"/>
      <c r="F187" s="48"/>
      <c r="G187" s="48"/>
      <c r="H187" s="59">
        <f t="shared" ref="H187" si="276">SUM(F187:F189)/3</f>
        <v>0</v>
      </c>
      <c r="I187" s="59">
        <f t="shared" ref="I187" si="277">SUM(G187:G189)/3</f>
        <v>0</v>
      </c>
      <c r="J187" s="57"/>
      <c r="K187" s="59">
        <f t="shared" ref="K187" si="278">H187*I187</f>
        <v>0</v>
      </c>
      <c r="L187" s="61">
        <f t="shared" ref="L187" si="279">5.65*SQRT(K187)</f>
        <v>0</v>
      </c>
      <c r="M187" s="61">
        <f t="shared" ref="M187" si="280">L187+1.5*SQRT(K187)</f>
        <v>0</v>
      </c>
      <c r="N187" s="57"/>
      <c r="O187" s="57"/>
      <c r="P187" s="60">
        <f t="shared" ref="P187" si="281">M187*0.001375*60</f>
        <v>0</v>
      </c>
      <c r="Q187" s="60">
        <f t="shared" ref="Q187" si="282">M187*0.006*60</f>
        <v>0</v>
      </c>
      <c r="R187" s="57"/>
      <c r="S187" s="57"/>
      <c r="T187" s="57"/>
      <c r="U187" s="57"/>
      <c r="V187" s="57"/>
    </row>
    <row r="188" spans="1:22" x14ac:dyDescent="0.25">
      <c r="A188" s="57"/>
      <c r="B188" s="57"/>
      <c r="C188" s="57"/>
      <c r="D188" s="57"/>
      <c r="E188" s="57"/>
      <c r="F188" s="48"/>
      <c r="G188" s="48"/>
      <c r="H188" s="59"/>
      <c r="I188" s="59"/>
      <c r="J188" s="57"/>
      <c r="K188" s="59"/>
      <c r="L188" s="61"/>
      <c r="M188" s="61"/>
      <c r="N188" s="57"/>
      <c r="O188" s="57"/>
      <c r="P188" s="60"/>
      <c r="Q188" s="60"/>
      <c r="R188" s="57"/>
      <c r="S188" s="57"/>
      <c r="T188" s="57"/>
      <c r="U188" s="57"/>
      <c r="V188" s="57"/>
    </row>
    <row r="189" spans="1:22" x14ac:dyDescent="0.25">
      <c r="A189" s="57"/>
      <c r="B189" s="57"/>
      <c r="C189" s="57"/>
      <c r="D189" s="57"/>
      <c r="E189" s="57"/>
      <c r="F189" s="48"/>
      <c r="G189" s="48"/>
      <c r="H189" s="59"/>
      <c r="I189" s="59"/>
      <c r="J189" s="57"/>
      <c r="K189" s="59"/>
      <c r="L189" s="61"/>
      <c r="M189" s="61"/>
      <c r="N189" s="57"/>
      <c r="O189" s="57"/>
      <c r="P189" s="60"/>
      <c r="Q189" s="60"/>
      <c r="R189" s="57"/>
      <c r="S189" s="57"/>
      <c r="T189" s="57"/>
      <c r="U189" s="57"/>
      <c r="V189" s="57"/>
    </row>
    <row r="190" spans="1:22" x14ac:dyDescent="0.25">
      <c r="A190" s="57"/>
      <c r="B190" s="57"/>
      <c r="C190" s="57"/>
      <c r="D190" s="57"/>
      <c r="E190" s="57"/>
      <c r="F190" s="48"/>
      <c r="G190" s="48"/>
      <c r="H190" s="59">
        <f t="shared" ref="H190" si="283">SUM(F190:F192)/3</f>
        <v>0</v>
      </c>
      <c r="I190" s="59">
        <f t="shared" ref="I190" si="284">SUM(G190:G192)/3</f>
        <v>0</v>
      </c>
      <c r="J190" s="57"/>
      <c r="K190" s="59">
        <f t="shared" ref="K190" si="285">H190*I190</f>
        <v>0</v>
      </c>
      <c r="L190" s="61">
        <f t="shared" ref="L190" si="286">5.65*SQRT(K190)</f>
        <v>0</v>
      </c>
      <c r="M190" s="61">
        <f t="shared" ref="M190" si="287">L190+1.5*SQRT(K190)</f>
        <v>0</v>
      </c>
      <c r="N190" s="57"/>
      <c r="O190" s="57"/>
      <c r="P190" s="60">
        <f t="shared" ref="P190" si="288">M190*0.001375*60</f>
        <v>0</v>
      </c>
      <c r="Q190" s="60">
        <f t="shared" ref="Q190" si="289">M190*0.006*60</f>
        <v>0</v>
      </c>
      <c r="R190" s="57"/>
      <c r="S190" s="57"/>
      <c r="T190" s="57"/>
      <c r="U190" s="57"/>
      <c r="V190" s="57"/>
    </row>
    <row r="191" spans="1:22" x14ac:dyDescent="0.25">
      <c r="A191" s="57"/>
      <c r="B191" s="57"/>
      <c r="C191" s="57"/>
      <c r="D191" s="57"/>
      <c r="E191" s="57"/>
      <c r="F191" s="48"/>
      <c r="G191" s="48"/>
      <c r="H191" s="59"/>
      <c r="I191" s="59"/>
      <c r="J191" s="57"/>
      <c r="K191" s="59"/>
      <c r="L191" s="61"/>
      <c r="M191" s="61"/>
      <c r="N191" s="57"/>
      <c r="O191" s="57"/>
      <c r="P191" s="60"/>
      <c r="Q191" s="60"/>
      <c r="R191" s="57"/>
      <c r="S191" s="57"/>
      <c r="T191" s="57"/>
      <c r="U191" s="57"/>
      <c r="V191" s="57"/>
    </row>
    <row r="192" spans="1:22" x14ac:dyDescent="0.25">
      <c r="A192" s="57"/>
      <c r="B192" s="57"/>
      <c r="C192" s="57"/>
      <c r="D192" s="57"/>
      <c r="E192" s="57"/>
      <c r="F192" s="48"/>
      <c r="G192" s="48"/>
      <c r="H192" s="59"/>
      <c r="I192" s="59"/>
      <c r="J192" s="57"/>
      <c r="K192" s="59"/>
      <c r="L192" s="61"/>
      <c r="M192" s="61"/>
      <c r="N192" s="57"/>
      <c r="O192" s="57"/>
      <c r="P192" s="60"/>
      <c r="Q192" s="60"/>
      <c r="R192" s="57"/>
      <c r="S192" s="57"/>
      <c r="T192" s="57"/>
      <c r="U192" s="57"/>
      <c r="V192" s="57"/>
    </row>
    <row r="193" spans="1:22" x14ac:dyDescent="0.25">
      <c r="A193" s="57"/>
      <c r="B193" s="57"/>
      <c r="C193" s="57"/>
      <c r="D193" s="57"/>
      <c r="E193" s="57"/>
      <c r="F193" s="48"/>
      <c r="G193" s="48"/>
      <c r="H193" s="59">
        <f t="shared" ref="H193" si="290">SUM(F193:F195)/3</f>
        <v>0</v>
      </c>
      <c r="I193" s="59">
        <f t="shared" ref="I193" si="291">SUM(G193:G195)/3</f>
        <v>0</v>
      </c>
      <c r="J193" s="57"/>
      <c r="K193" s="59">
        <f t="shared" ref="K193" si="292">H193*I193</f>
        <v>0</v>
      </c>
      <c r="L193" s="61">
        <f t="shared" ref="L193" si="293">5.65*SQRT(K193)</f>
        <v>0</v>
      </c>
      <c r="M193" s="61">
        <f t="shared" ref="M193" si="294">L193+1.5*SQRT(K193)</f>
        <v>0</v>
      </c>
      <c r="N193" s="57"/>
      <c r="O193" s="57"/>
      <c r="P193" s="60">
        <f t="shared" ref="P193" si="295">M193*0.001375*60</f>
        <v>0</v>
      </c>
      <c r="Q193" s="60">
        <f t="shared" ref="Q193" si="296">M193*0.006*60</f>
        <v>0</v>
      </c>
      <c r="R193" s="57"/>
      <c r="S193" s="57"/>
      <c r="T193" s="57"/>
      <c r="U193" s="57"/>
      <c r="V193" s="57"/>
    </row>
    <row r="194" spans="1:22" x14ac:dyDescent="0.25">
      <c r="A194" s="57"/>
      <c r="B194" s="57"/>
      <c r="C194" s="57"/>
      <c r="D194" s="57"/>
      <c r="E194" s="57"/>
      <c r="F194" s="48"/>
      <c r="G194" s="48"/>
      <c r="H194" s="59"/>
      <c r="I194" s="59"/>
      <c r="J194" s="57"/>
      <c r="K194" s="59"/>
      <c r="L194" s="61"/>
      <c r="M194" s="61"/>
      <c r="N194" s="57"/>
      <c r="O194" s="57"/>
      <c r="P194" s="60"/>
      <c r="Q194" s="60"/>
      <c r="R194" s="57"/>
      <c r="S194" s="57"/>
      <c r="T194" s="57"/>
      <c r="U194" s="57"/>
      <c r="V194" s="57"/>
    </row>
    <row r="195" spans="1:22" x14ac:dyDescent="0.25">
      <c r="A195" s="57"/>
      <c r="B195" s="57"/>
      <c r="C195" s="57"/>
      <c r="D195" s="57"/>
      <c r="E195" s="57"/>
      <c r="F195" s="48"/>
      <c r="G195" s="48"/>
      <c r="H195" s="59"/>
      <c r="I195" s="59"/>
      <c r="J195" s="57"/>
      <c r="K195" s="59"/>
      <c r="L195" s="61"/>
      <c r="M195" s="61"/>
      <c r="N195" s="57"/>
      <c r="O195" s="57"/>
      <c r="P195" s="60"/>
      <c r="Q195" s="60"/>
      <c r="R195" s="57"/>
      <c r="S195" s="57"/>
      <c r="T195" s="57"/>
      <c r="U195" s="57"/>
      <c r="V195" s="57"/>
    </row>
  </sheetData>
  <mergeCells count="1167">
    <mergeCell ref="T190:T192"/>
    <mergeCell ref="U190:U192"/>
    <mergeCell ref="V190:V192"/>
    <mergeCell ref="A193:A195"/>
    <mergeCell ref="B193:B195"/>
    <mergeCell ref="C193:C195"/>
    <mergeCell ref="D193:D195"/>
    <mergeCell ref="E193:E195"/>
    <mergeCell ref="H193:H195"/>
    <mergeCell ref="I193:I195"/>
    <mergeCell ref="J193:J195"/>
    <mergeCell ref="K193:K195"/>
    <mergeCell ref="L193:L195"/>
    <mergeCell ref="M193:M195"/>
    <mergeCell ref="N193:N195"/>
    <mergeCell ref="O193:O195"/>
    <mergeCell ref="P193:P195"/>
    <mergeCell ref="Q193:Q195"/>
    <mergeCell ref="R193:R195"/>
    <mergeCell ref="S193:S195"/>
    <mergeCell ref="T193:T195"/>
    <mergeCell ref="U193:U195"/>
    <mergeCell ref="V193:V195"/>
    <mergeCell ref="A190:A192"/>
    <mergeCell ref="B190:B192"/>
    <mergeCell ref="C190:C192"/>
    <mergeCell ref="D190:D192"/>
    <mergeCell ref="E190:E192"/>
    <mergeCell ref="H190:H192"/>
    <mergeCell ref="I190:I192"/>
    <mergeCell ref="J190:J192"/>
    <mergeCell ref="K190:K192"/>
    <mergeCell ref="L190:L192"/>
    <mergeCell ref="M190:M192"/>
    <mergeCell ref="N190:N192"/>
    <mergeCell ref="O190:O192"/>
    <mergeCell ref="P190:P192"/>
    <mergeCell ref="Q190:Q192"/>
    <mergeCell ref="R190:R192"/>
    <mergeCell ref="S190:S192"/>
    <mergeCell ref="T184:T186"/>
    <mergeCell ref="U184:U186"/>
    <mergeCell ref="V184:V186"/>
    <mergeCell ref="A187:A189"/>
    <mergeCell ref="B187:B189"/>
    <mergeCell ref="C187:C189"/>
    <mergeCell ref="D187:D189"/>
    <mergeCell ref="E187:E189"/>
    <mergeCell ref="H187:H189"/>
    <mergeCell ref="I187:I189"/>
    <mergeCell ref="J187:J189"/>
    <mergeCell ref="K187:K189"/>
    <mergeCell ref="L187:L189"/>
    <mergeCell ref="M187:M189"/>
    <mergeCell ref="N187:N189"/>
    <mergeCell ref="O187:O189"/>
    <mergeCell ref="P187:P189"/>
    <mergeCell ref="Q187:Q189"/>
    <mergeCell ref="R187:R189"/>
    <mergeCell ref="S187:S189"/>
    <mergeCell ref="T187:T189"/>
    <mergeCell ref="U187:U189"/>
    <mergeCell ref="V187:V189"/>
    <mergeCell ref="A184:A186"/>
    <mergeCell ref="B184:B186"/>
    <mergeCell ref="C184:C186"/>
    <mergeCell ref="D184:D186"/>
    <mergeCell ref="E184:E186"/>
    <mergeCell ref="H184:H186"/>
    <mergeCell ref="I184:I186"/>
    <mergeCell ref="J184:J186"/>
    <mergeCell ref="K184:K186"/>
    <mergeCell ref="L184:L186"/>
    <mergeCell ref="M184:M186"/>
    <mergeCell ref="N184:N186"/>
    <mergeCell ref="O184:O186"/>
    <mergeCell ref="P184:P186"/>
    <mergeCell ref="Q184:Q186"/>
    <mergeCell ref="R184:R186"/>
    <mergeCell ref="S184:S186"/>
    <mergeCell ref="T178:T180"/>
    <mergeCell ref="U178:U180"/>
    <mergeCell ref="V178:V180"/>
    <mergeCell ref="A181:A183"/>
    <mergeCell ref="B181:B183"/>
    <mergeCell ref="C181:C183"/>
    <mergeCell ref="D181:D183"/>
    <mergeCell ref="E181:E183"/>
    <mergeCell ref="H181:H183"/>
    <mergeCell ref="I181:I183"/>
    <mergeCell ref="J181:J183"/>
    <mergeCell ref="K181:K183"/>
    <mergeCell ref="L181:L183"/>
    <mergeCell ref="M181:M183"/>
    <mergeCell ref="N181:N183"/>
    <mergeCell ref="O181:O183"/>
    <mergeCell ref="P181:P183"/>
    <mergeCell ref="Q181:Q183"/>
    <mergeCell ref="R181:R183"/>
    <mergeCell ref="S181:S183"/>
    <mergeCell ref="T181:T183"/>
    <mergeCell ref="U181:U183"/>
    <mergeCell ref="V181:V183"/>
    <mergeCell ref="A178:A180"/>
    <mergeCell ref="B178:B180"/>
    <mergeCell ref="C178:C180"/>
    <mergeCell ref="D178:D180"/>
    <mergeCell ref="E178:E180"/>
    <mergeCell ref="H178:H180"/>
    <mergeCell ref="I178:I180"/>
    <mergeCell ref="J178:J180"/>
    <mergeCell ref="K178:K180"/>
    <mergeCell ref="L178:L180"/>
    <mergeCell ref="M178:M180"/>
    <mergeCell ref="N178:N180"/>
    <mergeCell ref="O178:O180"/>
    <mergeCell ref="P178:P180"/>
    <mergeCell ref="Q178:Q180"/>
    <mergeCell ref="R178:R180"/>
    <mergeCell ref="S178:S180"/>
    <mergeCell ref="T172:T174"/>
    <mergeCell ref="U172:U174"/>
    <mergeCell ref="V172:V174"/>
    <mergeCell ref="A175:A177"/>
    <mergeCell ref="B175:B177"/>
    <mergeCell ref="C175:C177"/>
    <mergeCell ref="D175:D177"/>
    <mergeCell ref="E175:E177"/>
    <mergeCell ref="H175:H177"/>
    <mergeCell ref="I175:I177"/>
    <mergeCell ref="J175:J177"/>
    <mergeCell ref="K175:K177"/>
    <mergeCell ref="L175:L177"/>
    <mergeCell ref="M175:M177"/>
    <mergeCell ref="N175:N177"/>
    <mergeCell ref="O175:O177"/>
    <mergeCell ref="P175:P177"/>
    <mergeCell ref="Q175:Q177"/>
    <mergeCell ref="R175:R177"/>
    <mergeCell ref="S175:S177"/>
    <mergeCell ref="T175:T177"/>
    <mergeCell ref="U175:U177"/>
    <mergeCell ref="V175:V177"/>
    <mergeCell ref="A172:A174"/>
    <mergeCell ref="B172:B174"/>
    <mergeCell ref="C172:C174"/>
    <mergeCell ref="D172:D174"/>
    <mergeCell ref="E172:E174"/>
    <mergeCell ref="H172:H174"/>
    <mergeCell ref="I172:I174"/>
    <mergeCell ref="J172:J174"/>
    <mergeCell ref="K172:K174"/>
    <mergeCell ref="L172:L174"/>
    <mergeCell ref="M172:M174"/>
    <mergeCell ref="N172:N174"/>
    <mergeCell ref="O172:O174"/>
    <mergeCell ref="P172:P174"/>
    <mergeCell ref="Q172:Q174"/>
    <mergeCell ref="R172:R174"/>
    <mergeCell ref="S172:S174"/>
    <mergeCell ref="T166:T168"/>
    <mergeCell ref="U166:U168"/>
    <mergeCell ref="V166:V168"/>
    <mergeCell ref="A169:A171"/>
    <mergeCell ref="B169:B171"/>
    <mergeCell ref="C169:C171"/>
    <mergeCell ref="D169:D171"/>
    <mergeCell ref="E169:E171"/>
    <mergeCell ref="H169:H171"/>
    <mergeCell ref="I169:I171"/>
    <mergeCell ref="J169:J171"/>
    <mergeCell ref="K169:K171"/>
    <mergeCell ref="L169:L171"/>
    <mergeCell ref="M169:M171"/>
    <mergeCell ref="N169:N171"/>
    <mergeCell ref="O169:O171"/>
    <mergeCell ref="P169:P171"/>
    <mergeCell ref="Q169:Q171"/>
    <mergeCell ref="R169:R171"/>
    <mergeCell ref="S169:S171"/>
    <mergeCell ref="T169:T171"/>
    <mergeCell ref="U169:U171"/>
    <mergeCell ref="V169:V171"/>
    <mergeCell ref="A166:A168"/>
    <mergeCell ref="B166:B168"/>
    <mergeCell ref="C166:C168"/>
    <mergeCell ref="D166:D168"/>
    <mergeCell ref="E166:E168"/>
    <mergeCell ref="H166:H168"/>
    <mergeCell ref="I166:I168"/>
    <mergeCell ref="J166:J168"/>
    <mergeCell ref="K166:K168"/>
    <mergeCell ref="L166:L168"/>
    <mergeCell ref="M166:M168"/>
    <mergeCell ref="N166:N168"/>
    <mergeCell ref="O166:O168"/>
    <mergeCell ref="P166:P168"/>
    <mergeCell ref="Q166:Q168"/>
    <mergeCell ref="R166:R168"/>
    <mergeCell ref="S166:S168"/>
    <mergeCell ref="T160:T162"/>
    <mergeCell ref="U160:U162"/>
    <mergeCell ref="V160:V162"/>
    <mergeCell ref="A163:A165"/>
    <mergeCell ref="B163:B165"/>
    <mergeCell ref="C163:C165"/>
    <mergeCell ref="D163:D165"/>
    <mergeCell ref="E163:E165"/>
    <mergeCell ref="H163:H165"/>
    <mergeCell ref="I163:I165"/>
    <mergeCell ref="J163:J165"/>
    <mergeCell ref="K163:K165"/>
    <mergeCell ref="L163:L165"/>
    <mergeCell ref="M163:M165"/>
    <mergeCell ref="N163:N165"/>
    <mergeCell ref="O163:O165"/>
    <mergeCell ref="P163:P165"/>
    <mergeCell ref="Q163:Q165"/>
    <mergeCell ref="R163:R165"/>
    <mergeCell ref="S163:S165"/>
    <mergeCell ref="T163:T165"/>
    <mergeCell ref="U163:U165"/>
    <mergeCell ref="V163:V165"/>
    <mergeCell ref="A160:A162"/>
    <mergeCell ref="B160:B162"/>
    <mergeCell ref="C160:C162"/>
    <mergeCell ref="D160:D162"/>
    <mergeCell ref="E160:E162"/>
    <mergeCell ref="H160:H162"/>
    <mergeCell ref="I160:I162"/>
    <mergeCell ref="J160:J162"/>
    <mergeCell ref="K160:K162"/>
    <mergeCell ref="L160:L162"/>
    <mergeCell ref="M160:M162"/>
    <mergeCell ref="N160:N162"/>
    <mergeCell ref="O160:O162"/>
    <mergeCell ref="P160:P162"/>
    <mergeCell ref="Q160:Q162"/>
    <mergeCell ref="R160:R162"/>
    <mergeCell ref="S160:S162"/>
    <mergeCell ref="T154:T156"/>
    <mergeCell ref="U154:U156"/>
    <mergeCell ref="V154:V156"/>
    <mergeCell ref="A157:A159"/>
    <mergeCell ref="B157:B159"/>
    <mergeCell ref="C157:C159"/>
    <mergeCell ref="D157:D159"/>
    <mergeCell ref="E157:E159"/>
    <mergeCell ref="H157:H159"/>
    <mergeCell ref="I157:I159"/>
    <mergeCell ref="J157:J159"/>
    <mergeCell ref="K157:K159"/>
    <mergeCell ref="L157:L159"/>
    <mergeCell ref="M157:M159"/>
    <mergeCell ref="N157:N159"/>
    <mergeCell ref="O157:O159"/>
    <mergeCell ref="P157:P159"/>
    <mergeCell ref="Q157:Q159"/>
    <mergeCell ref="R157:R159"/>
    <mergeCell ref="S157:S159"/>
    <mergeCell ref="T157:T159"/>
    <mergeCell ref="U157:U159"/>
    <mergeCell ref="V157:V159"/>
    <mergeCell ref="A154:A156"/>
    <mergeCell ref="B154:B156"/>
    <mergeCell ref="C154:C156"/>
    <mergeCell ref="D154:D156"/>
    <mergeCell ref="E154:E156"/>
    <mergeCell ref="H154:H156"/>
    <mergeCell ref="I154:I156"/>
    <mergeCell ref="J154:J156"/>
    <mergeCell ref="K154:K156"/>
    <mergeCell ref="L154:L156"/>
    <mergeCell ref="M154:M156"/>
    <mergeCell ref="N154:N156"/>
    <mergeCell ref="O154:O156"/>
    <mergeCell ref="P154:P156"/>
    <mergeCell ref="Q154:Q156"/>
    <mergeCell ref="R154:R156"/>
    <mergeCell ref="S154:S156"/>
    <mergeCell ref="T148:T150"/>
    <mergeCell ref="U148:U150"/>
    <mergeCell ref="V148:V150"/>
    <mergeCell ref="A151:A153"/>
    <mergeCell ref="B151:B153"/>
    <mergeCell ref="C151:C153"/>
    <mergeCell ref="D151:D153"/>
    <mergeCell ref="E151:E153"/>
    <mergeCell ref="H151:H153"/>
    <mergeCell ref="I151:I153"/>
    <mergeCell ref="J151:J153"/>
    <mergeCell ref="K151:K153"/>
    <mergeCell ref="L151:L153"/>
    <mergeCell ref="M151:M153"/>
    <mergeCell ref="N151:N153"/>
    <mergeCell ref="O151:O153"/>
    <mergeCell ref="P151:P153"/>
    <mergeCell ref="Q151:Q153"/>
    <mergeCell ref="R151:R153"/>
    <mergeCell ref="S151:S153"/>
    <mergeCell ref="T151:T153"/>
    <mergeCell ref="U151:U153"/>
    <mergeCell ref="V151:V153"/>
    <mergeCell ref="A148:A150"/>
    <mergeCell ref="B148:B150"/>
    <mergeCell ref="C148:C150"/>
    <mergeCell ref="D148:D150"/>
    <mergeCell ref="E148:E150"/>
    <mergeCell ref="H148:H150"/>
    <mergeCell ref="I148:I150"/>
    <mergeCell ref="J148:J150"/>
    <mergeCell ref="K148:K150"/>
    <mergeCell ref="L148:L150"/>
    <mergeCell ref="M148:M150"/>
    <mergeCell ref="N148:N150"/>
    <mergeCell ref="O148:O150"/>
    <mergeCell ref="P148:P150"/>
    <mergeCell ref="Q148:Q150"/>
    <mergeCell ref="R148:R150"/>
    <mergeCell ref="S148:S150"/>
    <mergeCell ref="T142:T144"/>
    <mergeCell ref="U142:U144"/>
    <mergeCell ref="V142:V144"/>
    <mergeCell ref="A145:A147"/>
    <mergeCell ref="B145:B147"/>
    <mergeCell ref="C145:C147"/>
    <mergeCell ref="D145:D147"/>
    <mergeCell ref="E145:E147"/>
    <mergeCell ref="H145:H147"/>
    <mergeCell ref="I145:I147"/>
    <mergeCell ref="J145:J147"/>
    <mergeCell ref="K145:K147"/>
    <mergeCell ref="L145:L147"/>
    <mergeCell ref="M145:M147"/>
    <mergeCell ref="N145:N147"/>
    <mergeCell ref="O145:O147"/>
    <mergeCell ref="P145:P147"/>
    <mergeCell ref="Q145:Q147"/>
    <mergeCell ref="R145:R147"/>
    <mergeCell ref="S145:S147"/>
    <mergeCell ref="T145:T147"/>
    <mergeCell ref="U145:U147"/>
    <mergeCell ref="V145:V147"/>
    <mergeCell ref="A10:A144"/>
    <mergeCell ref="C10:C144"/>
    <mergeCell ref="B142:B144"/>
    <mergeCell ref="D142:D144"/>
    <mergeCell ref="E142:E144"/>
    <mergeCell ref="H142:H144"/>
    <mergeCell ref="I142:I144"/>
    <mergeCell ref="J142:J144"/>
    <mergeCell ref="K142:K144"/>
    <mergeCell ref="L142:L144"/>
    <mergeCell ref="M142:M144"/>
    <mergeCell ref="N142:N144"/>
    <mergeCell ref="O142:O144"/>
    <mergeCell ref="P142:P144"/>
    <mergeCell ref="Q142:Q144"/>
    <mergeCell ref="R142:R144"/>
    <mergeCell ref="S142:S144"/>
    <mergeCell ref="T136:T138"/>
    <mergeCell ref="U136:U138"/>
    <mergeCell ref="V136:V138"/>
    <mergeCell ref="B139:B141"/>
    <mergeCell ref="D139:D141"/>
    <mergeCell ref="E139:E141"/>
    <mergeCell ref="H139:H141"/>
    <mergeCell ref="I139:I141"/>
    <mergeCell ref="J139:J141"/>
    <mergeCell ref="K139:K141"/>
    <mergeCell ref="L139:L141"/>
    <mergeCell ref="M139:M141"/>
    <mergeCell ref="N139:N141"/>
    <mergeCell ref="O139:O141"/>
    <mergeCell ref="P139:P141"/>
    <mergeCell ref="Q139:Q141"/>
    <mergeCell ref="R139:R141"/>
    <mergeCell ref="S139:S141"/>
    <mergeCell ref="T139:T141"/>
    <mergeCell ref="U139:U141"/>
    <mergeCell ref="V139:V141"/>
    <mergeCell ref="B136:B138"/>
    <mergeCell ref="D136:D138"/>
    <mergeCell ref="E136:E138"/>
    <mergeCell ref="H136:H138"/>
    <mergeCell ref="I136:I138"/>
    <mergeCell ref="J136:J138"/>
    <mergeCell ref="K136:K138"/>
    <mergeCell ref="L136:L138"/>
    <mergeCell ref="M136:M138"/>
    <mergeCell ref="N136:N138"/>
    <mergeCell ref="O136:O138"/>
    <mergeCell ref="P136:P138"/>
    <mergeCell ref="Q136:Q138"/>
    <mergeCell ref="R136:R138"/>
    <mergeCell ref="S136:S138"/>
    <mergeCell ref="T130:T132"/>
    <mergeCell ref="U130:U132"/>
    <mergeCell ref="V130:V132"/>
    <mergeCell ref="B133:B135"/>
    <mergeCell ref="D133:D135"/>
    <mergeCell ref="E133:E135"/>
    <mergeCell ref="H133:H135"/>
    <mergeCell ref="I133:I135"/>
    <mergeCell ref="J133:J135"/>
    <mergeCell ref="K133:K135"/>
    <mergeCell ref="L133:L135"/>
    <mergeCell ref="M133:M135"/>
    <mergeCell ref="N133:N135"/>
    <mergeCell ref="O133:O135"/>
    <mergeCell ref="P133:P135"/>
    <mergeCell ref="Q133:Q135"/>
    <mergeCell ref="R133:R135"/>
    <mergeCell ref="S133:S135"/>
    <mergeCell ref="T133:T135"/>
    <mergeCell ref="U133:U135"/>
    <mergeCell ref="V133:V135"/>
    <mergeCell ref="B130:B132"/>
    <mergeCell ref="D130:D132"/>
    <mergeCell ref="E130:E132"/>
    <mergeCell ref="H130:H132"/>
    <mergeCell ref="I130:I132"/>
    <mergeCell ref="J130:J132"/>
    <mergeCell ref="K130:K132"/>
    <mergeCell ref="L130:L132"/>
    <mergeCell ref="M130:M132"/>
    <mergeCell ref="N130:N132"/>
    <mergeCell ref="O130:O132"/>
    <mergeCell ref="P130:P132"/>
    <mergeCell ref="Q130:Q132"/>
    <mergeCell ref="R130:R132"/>
    <mergeCell ref="S130:S132"/>
    <mergeCell ref="T124:T126"/>
    <mergeCell ref="U124:U126"/>
    <mergeCell ref="V124:V126"/>
    <mergeCell ref="B127:B129"/>
    <mergeCell ref="D127:D129"/>
    <mergeCell ref="E127:E129"/>
    <mergeCell ref="H127:H129"/>
    <mergeCell ref="I127:I129"/>
    <mergeCell ref="J127:J129"/>
    <mergeCell ref="K127:K129"/>
    <mergeCell ref="L127:L129"/>
    <mergeCell ref="M127:M129"/>
    <mergeCell ref="N127:N129"/>
    <mergeCell ref="O127:O129"/>
    <mergeCell ref="P127:P129"/>
    <mergeCell ref="Q127:Q129"/>
    <mergeCell ref="R127:R129"/>
    <mergeCell ref="S127:S129"/>
    <mergeCell ref="T127:T129"/>
    <mergeCell ref="U127:U129"/>
    <mergeCell ref="V127:V129"/>
    <mergeCell ref="B124:B126"/>
    <mergeCell ref="D124:D126"/>
    <mergeCell ref="E124:E126"/>
    <mergeCell ref="H124:H126"/>
    <mergeCell ref="I124:I126"/>
    <mergeCell ref="J124:J126"/>
    <mergeCell ref="K124:K126"/>
    <mergeCell ref="L124:L126"/>
    <mergeCell ref="M124:M126"/>
    <mergeCell ref="N124:N126"/>
    <mergeCell ref="O124:O126"/>
    <mergeCell ref="P124:P126"/>
    <mergeCell ref="Q124:Q126"/>
    <mergeCell ref="R124:R126"/>
    <mergeCell ref="S124:S126"/>
    <mergeCell ref="T118:T120"/>
    <mergeCell ref="U118:U120"/>
    <mergeCell ref="V118:V120"/>
    <mergeCell ref="B121:B123"/>
    <mergeCell ref="D121:D123"/>
    <mergeCell ref="E121:E123"/>
    <mergeCell ref="H121:H123"/>
    <mergeCell ref="I121:I123"/>
    <mergeCell ref="J121:J123"/>
    <mergeCell ref="K121:K123"/>
    <mergeCell ref="L121:L123"/>
    <mergeCell ref="M121:M123"/>
    <mergeCell ref="N121:N123"/>
    <mergeCell ref="O121:O123"/>
    <mergeCell ref="P121:P123"/>
    <mergeCell ref="Q121:Q123"/>
    <mergeCell ref="R121:R123"/>
    <mergeCell ref="S121:S123"/>
    <mergeCell ref="T121:T123"/>
    <mergeCell ref="U121:U123"/>
    <mergeCell ref="V121:V123"/>
    <mergeCell ref="B118:B120"/>
    <mergeCell ref="D118:D120"/>
    <mergeCell ref="E118:E120"/>
    <mergeCell ref="H118:H120"/>
    <mergeCell ref="I118:I120"/>
    <mergeCell ref="J118:J120"/>
    <mergeCell ref="K118:K120"/>
    <mergeCell ref="L118:L120"/>
    <mergeCell ref="M118:M120"/>
    <mergeCell ref="N118:N120"/>
    <mergeCell ref="O118:O120"/>
    <mergeCell ref="P118:P120"/>
    <mergeCell ref="Q118:Q120"/>
    <mergeCell ref="R118:R120"/>
    <mergeCell ref="S118:S120"/>
    <mergeCell ref="T112:T114"/>
    <mergeCell ref="U112:U114"/>
    <mergeCell ref="V112:V114"/>
    <mergeCell ref="B115:B117"/>
    <mergeCell ref="D115:D117"/>
    <mergeCell ref="E115:E117"/>
    <mergeCell ref="H115:H117"/>
    <mergeCell ref="I115:I117"/>
    <mergeCell ref="J115:J117"/>
    <mergeCell ref="K115:K117"/>
    <mergeCell ref="L115:L117"/>
    <mergeCell ref="M115:M117"/>
    <mergeCell ref="N115:N117"/>
    <mergeCell ref="O115:O117"/>
    <mergeCell ref="P115:P117"/>
    <mergeCell ref="Q115:Q117"/>
    <mergeCell ref="R115:R117"/>
    <mergeCell ref="S115:S117"/>
    <mergeCell ref="T115:T117"/>
    <mergeCell ref="U115:U117"/>
    <mergeCell ref="V115:V117"/>
    <mergeCell ref="B112:B114"/>
    <mergeCell ref="D112:D114"/>
    <mergeCell ref="E112:E114"/>
    <mergeCell ref="H112:H114"/>
    <mergeCell ref="I112:I114"/>
    <mergeCell ref="J112:J114"/>
    <mergeCell ref="K112:K114"/>
    <mergeCell ref="L112:L114"/>
    <mergeCell ref="M112:M114"/>
    <mergeCell ref="N112:N114"/>
    <mergeCell ref="O112:O114"/>
    <mergeCell ref="P112:P114"/>
    <mergeCell ref="Q112:Q114"/>
    <mergeCell ref="R112:R114"/>
    <mergeCell ref="S112:S114"/>
    <mergeCell ref="T106:T108"/>
    <mergeCell ref="U106:U108"/>
    <mergeCell ref="V106:V108"/>
    <mergeCell ref="B109:B111"/>
    <mergeCell ref="D109:D111"/>
    <mergeCell ref="E109:E111"/>
    <mergeCell ref="H109:H111"/>
    <mergeCell ref="I109:I111"/>
    <mergeCell ref="J109:J111"/>
    <mergeCell ref="K109:K111"/>
    <mergeCell ref="L109:L111"/>
    <mergeCell ref="M109:M111"/>
    <mergeCell ref="N109:N111"/>
    <mergeCell ref="O109:O111"/>
    <mergeCell ref="P109:P111"/>
    <mergeCell ref="Q109:Q111"/>
    <mergeCell ref="R109:R111"/>
    <mergeCell ref="S109:S111"/>
    <mergeCell ref="T109:T111"/>
    <mergeCell ref="U109:U111"/>
    <mergeCell ref="V109:V111"/>
    <mergeCell ref="B106:B108"/>
    <mergeCell ref="D106:D108"/>
    <mergeCell ref="E106:E108"/>
    <mergeCell ref="H106:H108"/>
    <mergeCell ref="I106:I108"/>
    <mergeCell ref="J106:J108"/>
    <mergeCell ref="K106:K108"/>
    <mergeCell ref="L106:L108"/>
    <mergeCell ref="M106:M108"/>
    <mergeCell ref="N106:N108"/>
    <mergeCell ref="O106:O108"/>
    <mergeCell ref="P106:P108"/>
    <mergeCell ref="Q106:Q108"/>
    <mergeCell ref="R106:R108"/>
    <mergeCell ref="S106:S108"/>
    <mergeCell ref="T100:T102"/>
    <mergeCell ref="U100:U102"/>
    <mergeCell ref="V100:V102"/>
    <mergeCell ref="B103:B105"/>
    <mergeCell ref="D103:D105"/>
    <mergeCell ref="E103:E105"/>
    <mergeCell ref="H103:H105"/>
    <mergeCell ref="I103:I105"/>
    <mergeCell ref="J103:J105"/>
    <mergeCell ref="K103:K105"/>
    <mergeCell ref="L103:L105"/>
    <mergeCell ref="M103:M105"/>
    <mergeCell ref="N103:N105"/>
    <mergeCell ref="O103:O105"/>
    <mergeCell ref="P103:P105"/>
    <mergeCell ref="Q103:Q105"/>
    <mergeCell ref="R103:R105"/>
    <mergeCell ref="S103:S105"/>
    <mergeCell ref="T103:T105"/>
    <mergeCell ref="U103:U105"/>
    <mergeCell ref="V103:V105"/>
    <mergeCell ref="B100:B102"/>
    <mergeCell ref="D100:D102"/>
    <mergeCell ref="E100:E102"/>
    <mergeCell ref="H100:H102"/>
    <mergeCell ref="I100:I102"/>
    <mergeCell ref="J100:J102"/>
    <mergeCell ref="K100:K102"/>
    <mergeCell ref="L100:L102"/>
    <mergeCell ref="M100:M102"/>
    <mergeCell ref="N100:N102"/>
    <mergeCell ref="O100:O102"/>
    <mergeCell ref="P100:P102"/>
    <mergeCell ref="Q100:Q102"/>
    <mergeCell ref="R100:R102"/>
    <mergeCell ref="S100:S102"/>
    <mergeCell ref="T94:T96"/>
    <mergeCell ref="U94:U96"/>
    <mergeCell ref="V94:V96"/>
    <mergeCell ref="B97:B99"/>
    <mergeCell ref="D97:D99"/>
    <mergeCell ref="E97:E99"/>
    <mergeCell ref="H97:H99"/>
    <mergeCell ref="I97:I99"/>
    <mergeCell ref="J97:J99"/>
    <mergeCell ref="K97:K99"/>
    <mergeCell ref="L97:L99"/>
    <mergeCell ref="M97:M99"/>
    <mergeCell ref="N97:N99"/>
    <mergeCell ref="O97:O99"/>
    <mergeCell ref="P97:P99"/>
    <mergeCell ref="Q97:Q99"/>
    <mergeCell ref="R97:R99"/>
    <mergeCell ref="S97:S99"/>
    <mergeCell ref="T97:T99"/>
    <mergeCell ref="U97:U99"/>
    <mergeCell ref="V97:V99"/>
    <mergeCell ref="B94:B96"/>
    <mergeCell ref="D94:D96"/>
    <mergeCell ref="E94:E96"/>
    <mergeCell ref="H94:H96"/>
    <mergeCell ref="I94:I96"/>
    <mergeCell ref="J94:J96"/>
    <mergeCell ref="K94:K96"/>
    <mergeCell ref="L94:L96"/>
    <mergeCell ref="M94:M96"/>
    <mergeCell ref="N94:N96"/>
    <mergeCell ref="O94:O96"/>
    <mergeCell ref="P94:P96"/>
    <mergeCell ref="Q94:Q96"/>
    <mergeCell ref="R94:R96"/>
    <mergeCell ref="S94:S96"/>
    <mergeCell ref="T88:T90"/>
    <mergeCell ref="U88:U90"/>
    <mergeCell ref="V88:V90"/>
    <mergeCell ref="B91:B93"/>
    <mergeCell ref="D91:D93"/>
    <mergeCell ref="E91:E93"/>
    <mergeCell ref="H91:H93"/>
    <mergeCell ref="I91:I93"/>
    <mergeCell ref="J91:J93"/>
    <mergeCell ref="K91:K93"/>
    <mergeCell ref="L91:L93"/>
    <mergeCell ref="M91:M93"/>
    <mergeCell ref="N91:N93"/>
    <mergeCell ref="O91:O93"/>
    <mergeCell ref="P91:P93"/>
    <mergeCell ref="Q91:Q93"/>
    <mergeCell ref="R91:R93"/>
    <mergeCell ref="S91:S93"/>
    <mergeCell ref="T91:T93"/>
    <mergeCell ref="U91:U93"/>
    <mergeCell ref="V91:V93"/>
    <mergeCell ref="B88:B90"/>
    <mergeCell ref="D88:D90"/>
    <mergeCell ref="E88:E90"/>
    <mergeCell ref="H88:H90"/>
    <mergeCell ref="I88:I90"/>
    <mergeCell ref="J88:J90"/>
    <mergeCell ref="K88:K90"/>
    <mergeCell ref="L88:L90"/>
    <mergeCell ref="M88:M90"/>
    <mergeCell ref="N88:N90"/>
    <mergeCell ref="O88:O90"/>
    <mergeCell ref="P88:P90"/>
    <mergeCell ref="Q88:Q90"/>
    <mergeCell ref="R88:R90"/>
    <mergeCell ref="S88:S90"/>
    <mergeCell ref="T82:T84"/>
    <mergeCell ref="U82:U84"/>
    <mergeCell ref="V82:V84"/>
    <mergeCell ref="B85:B87"/>
    <mergeCell ref="D85:D87"/>
    <mergeCell ref="E85:E87"/>
    <mergeCell ref="H85:H87"/>
    <mergeCell ref="I85:I87"/>
    <mergeCell ref="J85:J87"/>
    <mergeCell ref="K85:K87"/>
    <mergeCell ref="L85:L87"/>
    <mergeCell ref="M85:M87"/>
    <mergeCell ref="N85:N87"/>
    <mergeCell ref="O85:O87"/>
    <mergeCell ref="P85:P87"/>
    <mergeCell ref="Q85:Q87"/>
    <mergeCell ref="R85:R87"/>
    <mergeCell ref="S85:S87"/>
    <mergeCell ref="T85:T87"/>
    <mergeCell ref="U85:U87"/>
    <mergeCell ref="V85:V87"/>
    <mergeCell ref="B82:B84"/>
    <mergeCell ref="D82:D84"/>
    <mergeCell ref="E82:E84"/>
    <mergeCell ref="H82:H84"/>
    <mergeCell ref="I82:I84"/>
    <mergeCell ref="J82:J84"/>
    <mergeCell ref="K82:K84"/>
    <mergeCell ref="L82:L84"/>
    <mergeCell ref="M82:M84"/>
    <mergeCell ref="N82:N84"/>
    <mergeCell ref="O82:O84"/>
    <mergeCell ref="P82:P84"/>
    <mergeCell ref="Q82:Q84"/>
    <mergeCell ref="R82:R84"/>
    <mergeCell ref="S82:S84"/>
    <mergeCell ref="T76:T78"/>
    <mergeCell ref="U76:U78"/>
    <mergeCell ref="V76:V78"/>
    <mergeCell ref="B79:B81"/>
    <mergeCell ref="D79:D81"/>
    <mergeCell ref="E79:E81"/>
    <mergeCell ref="H79:H81"/>
    <mergeCell ref="I79:I81"/>
    <mergeCell ref="J79:J81"/>
    <mergeCell ref="K79:K81"/>
    <mergeCell ref="L79:L81"/>
    <mergeCell ref="M79:M81"/>
    <mergeCell ref="N79:N81"/>
    <mergeCell ref="O79:O81"/>
    <mergeCell ref="P79:P81"/>
    <mergeCell ref="Q79:Q81"/>
    <mergeCell ref="R79:R81"/>
    <mergeCell ref="S79:S81"/>
    <mergeCell ref="T79:T81"/>
    <mergeCell ref="U79:U81"/>
    <mergeCell ref="V79:V81"/>
    <mergeCell ref="B76:B78"/>
    <mergeCell ref="D76:D78"/>
    <mergeCell ref="E76:E78"/>
    <mergeCell ref="H76:H78"/>
    <mergeCell ref="I76:I78"/>
    <mergeCell ref="J76:J78"/>
    <mergeCell ref="K76:K78"/>
    <mergeCell ref="L76:L78"/>
    <mergeCell ref="M76:M78"/>
    <mergeCell ref="N76:N78"/>
    <mergeCell ref="O76:O78"/>
    <mergeCell ref="P76:P78"/>
    <mergeCell ref="Q76:Q78"/>
    <mergeCell ref="R76:R78"/>
    <mergeCell ref="S76:S78"/>
    <mergeCell ref="T70:T72"/>
    <mergeCell ref="U70:U72"/>
    <mergeCell ref="V70:V72"/>
    <mergeCell ref="B73:B75"/>
    <mergeCell ref="D73:D75"/>
    <mergeCell ref="E73:E75"/>
    <mergeCell ref="H73:H75"/>
    <mergeCell ref="I73:I75"/>
    <mergeCell ref="J73:J75"/>
    <mergeCell ref="K73:K75"/>
    <mergeCell ref="L73:L75"/>
    <mergeCell ref="M73:M75"/>
    <mergeCell ref="N73:N75"/>
    <mergeCell ref="O73:O75"/>
    <mergeCell ref="P73:P75"/>
    <mergeCell ref="Q73:Q75"/>
    <mergeCell ref="R73:R75"/>
    <mergeCell ref="S73:S75"/>
    <mergeCell ref="T73:T75"/>
    <mergeCell ref="U73:U75"/>
    <mergeCell ref="V73:V75"/>
    <mergeCell ref="B70:B72"/>
    <mergeCell ref="D70:D72"/>
    <mergeCell ref="E70:E72"/>
    <mergeCell ref="H70:H72"/>
    <mergeCell ref="I70:I72"/>
    <mergeCell ref="J70:J72"/>
    <mergeCell ref="K70:K72"/>
    <mergeCell ref="L70:L72"/>
    <mergeCell ref="M70:M72"/>
    <mergeCell ref="N70:N72"/>
    <mergeCell ref="O70:O72"/>
    <mergeCell ref="P70:P72"/>
    <mergeCell ref="Q70:Q72"/>
    <mergeCell ref="R70:R72"/>
    <mergeCell ref="S70:S72"/>
    <mergeCell ref="T64:T66"/>
    <mergeCell ref="U64:U66"/>
    <mergeCell ref="V64:V66"/>
    <mergeCell ref="B67:B69"/>
    <mergeCell ref="D67:D69"/>
    <mergeCell ref="E67:E69"/>
    <mergeCell ref="H67:H69"/>
    <mergeCell ref="I67:I69"/>
    <mergeCell ref="J67:J69"/>
    <mergeCell ref="K67:K69"/>
    <mergeCell ref="L67:L69"/>
    <mergeCell ref="M67:M69"/>
    <mergeCell ref="N67:N69"/>
    <mergeCell ref="O67:O69"/>
    <mergeCell ref="P67:P69"/>
    <mergeCell ref="Q67:Q69"/>
    <mergeCell ref="R67:R69"/>
    <mergeCell ref="S67:S69"/>
    <mergeCell ref="T67:T69"/>
    <mergeCell ref="U67:U69"/>
    <mergeCell ref="V67:V69"/>
    <mergeCell ref="B64:B66"/>
    <mergeCell ref="D64:D66"/>
    <mergeCell ref="E64:E66"/>
    <mergeCell ref="H64:H66"/>
    <mergeCell ref="I64:I66"/>
    <mergeCell ref="J64:J66"/>
    <mergeCell ref="K64:K66"/>
    <mergeCell ref="L64:L66"/>
    <mergeCell ref="M64:M66"/>
    <mergeCell ref="N64:N66"/>
    <mergeCell ref="O64:O66"/>
    <mergeCell ref="P64:P66"/>
    <mergeCell ref="Q64:Q66"/>
    <mergeCell ref="R64:R66"/>
    <mergeCell ref="S64:S66"/>
    <mergeCell ref="T58:T60"/>
    <mergeCell ref="U58:U60"/>
    <mergeCell ref="V58:V60"/>
    <mergeCell ref="B61:B63"/>
    <mergeCell ref="D61:D63"/>
    <mergeCell ref="E61:E63"/>
    <mergeCell ref="H61:H63"/>
    <mergeCell ref="I61:I63"/>
    <mergeCell ref="J61:J63"/>
    <mergeCell ref="K61:K63"/>
    <mergeCell ref="L61:L63"/>
    <mergeCell ref="M61:M63"/>
    <mergeCell ref="N61:N63"/>
    <mergeCell ref="O61:O63"/>
    <mergeCell ref="P61:P63"/>
    <mergeCell ref="Q61:Q63"/>
    <mergeCell ref="R61:R63"/>
    <mergeCell ref="S61:S63"/>
    <mergeCell ref="T61:T63"/>
    <mergeCell ref="U61:U63"/>
    <mergeCell ref="V61:V63"/>
    <mergeCell ref="B58:B60"/>
    <mergeCell ref="D58:D60"/>
    <mergeCell ref="E58:E60"/>
    <mergeCell ref="H58:H60"/>
    <mergeCell ref="I58:I60"/>
    <mergeCell ref="J58:J60"/>
    <mergeCell ref="K58:K60"/>
    <mergeCell ref="L58:L60"/>
    <mergeCell ref="M58:M60"/>
    <mergeCell ref="N58:N60"/>
    <mergeCell ref="O58:O60"/>
    <mergeCell ref="P58:P60"/>
    <mergeCell ref="Q58:Q60"/>
    <mergeCell ref="R58:R60"/>
    <mergeCell ref="S58:S60"/>
    <mergeCell ref="T52:T54"/>
    <mergeCell ref="U52:U54"/>
    <mergeCell ref="V52:V54"/>
    <mergeCell ref="B55:B57"/>
    <mergeCell ref="D55:D57"/>
    <mergeCell ref="E55:E57"/>
    <mergeCell ref="H55:H57"/>
    <mergeCell ref="I55:I57"/>
    <mergeCell ref="J55:J57"/>
    <mergeCell ref="K55:K57"/>
    <mergeCell ref="L55:L57"/>
    <mergeCell ref="M55:M57"/>
    <mergeCell ref="N55:N57"/>
    <mergeCell ref="O55:O57"/>
    <mergeCell ref="P55:P57"/>
    <mergeCell ref="Q55:Q57"/>
    <mergeCell ref="R55:R57"/>
    <mergeCell ref="S55:S57"/>
    <mergeCell ref="T55:T57"/>
    <mergeCell ref="U55:U57"/>
    <mergeCell ref="V55:V57"/>
    <mergeCell ref="B52:B54"/>
    <mergeCell ref="D52:D54"/>
    <mergeCell ref="E52:E54"/>
    <mergeCell ref="H52:H54"/>
    <mergeCell ref="I52:I54"/>
    <mergeCell ref="J52:J54"/>
    <mergeCell ref="K52:K54"/>
    <mergeCell ref="L52:L54"/>
    <mergeCell ref="M52:M54"/>
    <mergeCell ref="N52:N54"/>
    <mergeCell ref="O52:O54"/>
    <mergeCell ref="P52:P54"/>
    <mergeCell ref="Q52:Q54"/>
    <mergeCell ref="R52:R54"/>
    <mergeCell ref="S52:S54"/>
    <mergeCell ref="T46:T48"/>
    <mergeCell ref="U46:U48"/>
    <mergeCell ref="V46:V48"/>
    <mergeCell ref="B49:B51"/>
    <mergeCell ref="D49:D51"/>
    <mergeCell ref="E49:E51"/>
    <mergeCell ref="H49:H51"/>
    <mergeCell ref="I49:I51"/>
    <mergeCell ref="J49:J51"/>
    <mergeCell ref="K49:K51"/>
    <mergeCell ref="L49:L51"/>
    <mergeCell ref="M49:M51"/>
    <mergeCell ref="N49:N51"/>
    <mergeCell ref="O49:O51"/>
    <mergeCell ref="P49:P51"/>
    <mergeCell ref="Q49:Q51"/>
    <mergeCell ref="R49:R51"/>
    <mergeCell ref="S49:S51"/>
    <mergeCell ref="T49:T51"/>
    <mergeCell ref="U49:U51"/>
    <mergeCell ref="V49:V51"/>
    <mergeCell ref="B46:B48"/>
    <mergeCell ref="D46:D48"/>
    <mergeCell ref="E46:E48"/>
    <mergeCell ref="H46:H48"/>
    <mergeCell ref="I46:I48"/>
    <mergeCell ref="J46:J48"/>
    <mergeCell ref="K46:K48"/>
    <mergeCell ref="L46:L48"/>
    <mergeCell ref="M46:M48"/>
    <mergeCell ref="N46:N48"/>
    <mergeCell ref="O46:O48"/>
    <mergeCell ref="P46:P48"/>
    <mergeCell ref="Q46:Q48"/>
    <mergeCell ref="R46:R48"/>
    <mergeCell ref="S46:S48"/>
    <mergeCell ref="T40:T42"/>
    <mergeCell ref="U40:U42"/>
    <mergeCell ref="V40:V42"/>
    <mergeCell ref="B43:B45"/>
    <mergeCell ref="D43:D45"/>
    <mergeCell ref="E43:E45"/>
    <mergeCell ref="H43:H45"/>
    <mergeCell ref="I43:I45"/>
    <mergeCell ref="J43:J45"/>
    <mergeCell ref="K43:K45"/>
    <mergeCell ref="L43:L45"/>
    <mergeCell ref="M43:M45"/>
    <mergeCell ref="N43:N45"/>
    <mergeCell ref="O43:O45"/>
    <mergeCell ref="P43:P45"/>
    <mergeCell ref="Q43:Q45"/>
    <mergeCell ref="R43:R45"/>
    <mergeCell ref="S43:S45"/>
    <mergeCell ref="T43:T45"/>
    <mergeCell ref="U43:U45"/>
    <mergeCell ref="V43:V45"/>
    <mergeCell ref="B40:B42"/>
    <mergeCell ref="D40:D42"/>
    <mergeCell ref="E40:E42"/>
    <mergeCell ref="H40:H42"/>
    <mergeCell ref="I40:I42"/>
    <mergeCell ref="J40:J42"/>
    <mergeCell ref="K40:K42"/>
    <mergeCell ref="L40:L42"/>
    <mergeCell ref="M40:M42"/>
    <mergeCell ref="N40:N42"/>
    <mergeCell ref="O40:O42"/>
    <mergeCell ref="P40:P42"/>
    <mergeCell ref="Q40:Q42"/>
    <mergeCell ref="R40:R42"/>
    <mergeCell ref="S40:S42"/>
    <mergeCell ref="T34:T36"/>
    <mergeCell ref="U34:U36"/>
    <mergeCell ref="V34:V36"/>
    <mergeCell ref="B37:B39"/>
    <mergeCell ref="D37:D39"/>
    <mergeCell ref="E37:E39"/>
    <mergeCell ref="H37:H39"/>
    <mergeCell ref="I37:I39"/>
    <mergeCell ref="J37:J39"/>
    <mergeCell ref="K37:K39"/>
    <mergeCell ref="L37:L39"/>
    <mergeCell ref="M37:M39"/>
    <mergeCell ref="N37:N39"/>
    <mergeCell ref="O37:O39"/>
    <mergeCell ref="P37:P39"/>
    <mergeCell ref="Q37:Q39"/>
    <mergeCell ref="R37:R39"/>
    <mergeCell ref="S37:S39"/>
    <mergeCell ref="T37:T39"/>
    <mergeCell ref="U37:U39"/>
    <mergeCell ref="V37:V39"/>
    <mergeCell ref="B34:B36"/>
    <mergeCell ref="D34:D36"/>
    <mergeCell ref="E34:E36"/>
    <mergeCell ref="H34:H36"/>
    <mergeCell ref="I34:I36"/>
    <mergeCell ref="J34:J36"/>
    <mergeCell ref="K34:K36"/>
    <mergeCell ref="L34:L36"/>
    <mergeCell ref="M34:M36"/>
    <mergeCell ref="N34:N36"/>
    <mergeCell ref="O34:O36"/>
    <mergeCell ref="P34:P36"/>
    <mergeCell ref="Q34:Q36"/>
    <mergeCell ref="R34:R36"/>
    <mergeCell ref="S34:S36"/>
    <mergeCell ref="P10:P12"/>
    <mergeCell ref="P13:P15"/>
    <mergeCell ref="P16:P18"/>
    <mergeCell ref="P19:P21"/>
    <mergeCell ref="P22:P24"/>
    <mergeCell ref="P25:P27"/>
    <mergeCell ref="R10:R12"/>
    <mergeCell ref="S10:S12"/>
    <mergeCell ref="S25:S27"/>
    <mergeCell ref="P9:Q9"/>
    <mergeCell ref="A6:V6"/>
    <mergeCell ref="A5:V5"/>
    <mergeCell ref="A4:V4"/>
    <mergeCell ref="A7:V7"/>
    <mergeCell ref="A3:V3"/>
    <mergeCell ref="A2:V2"/>
    <mergeCell ref="A1:V1"/>
    <mergeCell ref="T8:T9"/>
    <mergeCell ref="A8:A9"/>
    <mergeCell ref="B8:B9"/>
    <mergeCell ref="D8:D9"/>
    <mergeCell ref="E8:E9"/>
    <mergeCell ref="F8:I8"/>
    <mergeCell ref="P8:Q8"/>
    <mergeCell ref="Q28:Q30"/>
    <mergeCell ref="R28:R30"/>
    <mergeCell ref="S28:S30"/>
    <mergeCell ref="T28:T30"/>
    <mergeCell ref="O28:O30"/>
    <mergeCell ref="K22:K24"/>
    <mergeCell ref="L22:L24"/>
    <mergeCell ref="M22:M24"/>
    <mergeCell ref="N22:N24"/>
    <mergeCell ref="Q19:Q21"/>
    <mergeCell ref="R19:R21"/>
    <mergeCell ref="S19:S21"/>
    <mergeCell ref="T19:T21"/>
    <mergeCell ref="L19:L21"/>
    <mergeCell ref="M19:M21"/>
    <mergeCell ref="N19:N21"/>
    <mergeCell ref="U10:U12"/>
    <mergeCell ref="V10:V12"/>
    <mergeCell ref="B13:B15"/>
    <mergeCell ref="D13:D15"/>
    <mergeCell ref="E13:E15"/>
    <mergeCell ref="H13:H15"/>
    <mergeCell ref="I13:I15"/>
    <mergeCell ref="J13:J15"/>
    <mergeCell ref="E10:E12"/>
    <mergeCell ref="H10:H12"/>
    <mergeCell ref="I10:I12"/>
    <mergeCell ref="J10:J12"/>
    <mergeCell ref="K10:K12"/>
    <mergeCell ref="L10:L12"/>
    <mergeCell ref="J16:J18"/>
    <mergeCell ref="Q10:Q12"/>
    <mergeCell ref="T10:T12"/>
    <mergeCell ref="M10:M12"/>
    <mergeCell ref="N10:N12"/>
    <mergeCell ref="O10:O12"/>
    <mergeCell ref="K13:K15"/>
    <mergeCell ref="B10:B12"/>
    <mergeCell ref="D10:D12"/>
    <mergeCell ref="S13:S15"/>
    <mergeCell ref="T13:T15"/>
    <mergeCell ref="K16:K18"/>
    <mergeCell ref="L16:L18"/>
    <mergeCell ref="M16:M18"/>
    <mergeCell ref="U13:U15"/>
    <mergeCell ref="V13:V15"/>
    <mergeCell ref="B16:B18"/>
    <mergeCell ref="D16:D18"/>
    <mergeCell ref="E16:E18"/>
    <mergeCell ref="H16:H18"/>
    <mergeCell ref="L13:L15"/>
    <mergeCell ref="M13:M15"/>
    <mergeCell ref="N13:N15"/>
    <mergeCell ref="O13:O15"/>
    <mergeCell ref="Q13:Q15"/>
    <mergeCell ref="R13:R15"/>
    <mergeCell ref="N28:N30"/>
    <mergeCell ref="J28:J30"/>
    <mergeCell ref="K28:K30"/>
    <mergeCell ref="L28:L30"/>
    <mergeCell ref="M28:M30"/>
    <mergeCell ref="U19:U21"/>
    <mergeCell ref="V19:V21"/>
    <mergeCell ref="B22:B24"/>
    <mergeCell ref="D22:D24"/>
    <mergeCell ref="E22:E24"/>
    <mergeCell ref="H22:H24"/>
    <mergeCell ref="I22:I24"/>
    <mergeCell ref="J22:J24"/>
    <mergeCell ref="V16:V18"/>
    <mergeCell ref="B19:B21"/>
    <mergeCell ref="D19:D21"/>
    <mergeCell ref="E19:E21"/>
    <mergeCell ref="H19:H21"/>
    <mergeCell ref="I19:I21"/>
    <mergeCell ref="J19:J21"/>
    <mergeCell ref="K19:K21"/>
    <mergeCell ref="O16:O18"/>
    <mergeCell ref="Q16:Q18"/>
    <mergeCell ref="R16:R18"/>
    <mergeCell ref="S16:S18"/>
    <mergeCell ref="T16:T18"/>
    <mergeCell ref="U16:U18"/>
    <mergeCell ref="O19:O21"/>
    <mergeCell ref="T25:T27"/>
    <mergeCell ref="U25:U27"/>
    <mergeCell ref="N16:N18"/>
    <mergeCell ref="I16:I18"/>
    <mergeCell ref="V25:V27"/>
    <mergeCell ref="B28:B30"/>
    <mergeCell ref="D28:D30"/>
    <mergeCell ref="E28:E30"/>
    <mergeCell ref="H28:H30"/>
    <mergeCell ref="L25:L27"/>
    <mergeCell ref="M25:M27"/>
    <mergeCell ref="N25:N27"/>
    <mergeCell ref="O25:O27"/>
    <mergeCell ref="Q25:Q27"/>
    <mergeCell ref="R25:R27"/>
    <mergeCell ref="V22:V24"/>
    <mergeCell ref="B25:B27"/>
    <mergeCell ref="D25:D27"/>
    <mergeCell ref="E25:E27"/>
    <mergeCell ref="H25:H27"/>
    <mergeCell ref="I25:I27"/>
    <mergeCell ref="J25:J27"/>
    <mergeCell ref="K25:K27"/>
    <mergeCell ref="O22:O24"/>
    <mergeCell ref="Q22:Q24"/>
    <mergeCell ref="R22:R24"/>
    <mergeCell ref="S22:S24"/>
    <mergeCell ref="T22:T24"/>
    <mergeCell ref="U22:U24"/>
    <mergeCell ref="P28:P30"/>
    <mergeCell ref="U31:U33"/>
    <mergeCell ref="V31:V33"/>
    <mergeCell ref="N31:N33"/>
    <mergeCell ref="O31:O33"/>
    <mergeCell ref="Q31:Q33"/>
    <mergeCell ref="R31:R33"/>
    <mergeCell ref="S31:S33"/>
    <mergeCell ref="T31:T33"/>
    <mergeCell ref="U28:U30"/>
    <mergeCell ref="V28:V30"/>
    <mergeCell ref="B31:B33"/>
    <mergeCell ref="D31:D33"/>
    <mergeCell ref="E31:E33"/>
    <mergeCell ref="H31:H33"/>
    <mergeCell ref="I31:I33"/>
    <mergeCell ref="J31:J33"/>
    <mergeCell ref="I28:I30"/>
    <mergeCell ref="K31:K33"/>
    <mergeCell ref="L31:L33"/>
    <mergeCell ref="M31:M33"/>
    <mergeCell ref="P31:P33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49"/>
  <sheetViews>
    <sheetView topLeftCell="A80" zoomScale="90" zoomScaleNormal="90" workbookViewId="0">
      <selection activeCell="A98" sqref="A98:V99"/>
    </sheetView>
  </sheetViews>
  <sheetFormatPr defaultRowHeight="15" x14ac:dyDescent="0.25"/>
  <cols>
    <col min="1" max="1" width="13.42578125" bestFit="1" customWidth="1"/>
    <col min="2" max="2" width="11.42578125" bestFit="1" customWidth="1"/>
    <col min="3" max="3" width="14.140625" bestFit="1" customWidth="1"/>
    <col min="4" max="5" width="16.140625" style="26" bestFit="1" customWidth="1"/>
    <col min="6" max="8" width="6" bestFit="1" customWidth="1"/>
    <col min="9" max="9" width="8.5703125" bestFit="1" customWidth="1"/>
    <col min="10" max="10" width="15.28515625" bestFit="1" customWidth="1"/>
    <col min="11" max="11" width="12" bestFit="1" customWidth="1"/>
    <col min="12" max="12" width="9.28515625" bestFit="1" customWidth="1"/>
    <col min="13" max="13" width="11.140625" bestFit="1" customWidth="1"/>
    <col min="14" max="15" width="16.140625" bestFit="1" customWidth="1"/>
    <col min="16" max="16" width="6.7109375" bestFit="1" customWidth="1"/>
    <col min="17" max="17" width="7.85546875" bestFit="1" customWidth="1"/>
    <col min="18" max="18" width="12.140625" bestFit="1" customWidth="1"/>
    <col min="19" max="19" width="12.7109375" bestFit="1" customWidth="1"/>
    <col min="20" max="20" width="26.28515625" bestFit="1" customWidth="1"/>
    <col min="21" max="21" width="25.42578125" customWidth="1"/>
    <col min="22" max="22" width="13.42578125" bestFit="1" customWidth="1"/>
  </cols>
  <sheetData>
    <row r="1" spans="1:22" x14ac:dyDescent="0.25">
      <c r="A1" s="97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9"/>
    </row>
    <row r="2" spans="1:22" x14ac:dyDescent="0.25">
      <c r="A2" s="94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6"/>
    </row>
    <row r="3" spans="1:22" x14ac:dyDescent="0.25">
      <c r="A3" s="94" t="s">
        <v>2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6"/>
    </row>
    <row r="4" spans="1:22" x14ac:dyDescent="0.25">
      <c r="A4" s="94" t="s">
        <v>39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6"/>
    </row>
    <row r="5" spans="1:22" x14ac:dyDescent="0.25">
      <c r="A5" s="94" t="s">
        <v>40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6"/>
    </row>
    <row r="6" spans="1:22" ht="15.75" thickBot="1" x14ac:dyDescent="0.3">
      <c r="A6" s="101" t="s">
        <v>3</v>
      </c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3"/>
    </row>
    <row r="7" spans="1:22" ht="15.75" thickBot="1" x14ac:dyDescent="0.3">
      <c r="A7" s="127"/>
      <c r="B7" s="128"/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9"/>
    </row>
    <row r="8" spans="1:22" ht="105" x14ac:dyDescent="0.25">
      <c r="A8" s="84" t="s">
        <v>4</v>
      </c>
      <c r="B8" s="74" t="s">
        <v>5</v>
      </c>
      <c r="C8" s="23" t="s">
        <v>28</v>
      </c>
      <c r="D8" s="89" t="s">
        <v>6</v>
      </c>
      <c r="E8" s="89" t="s">
        <v>7</v>
      </c>
      <c r="F8" s="74" t="s">
        <v>49</v>
      </c>
      <c r="G8" s="74"/>
      <c r="H8" s="74"/>
      <c r="I8" s="74"/>
      <c r="J8" s="23" t="s">
        <v>10</v>
      </c>
      <c r="K8" s="23" t="s">
        <v>12</v>
      </c>
      <c r="L8" s="23" t="s">
        <v>13</v>
      </c>
      <c r="M8" s="23" t="s">
        <v>15</v>
      </c>
      <c r="N8" s="23" t="s">
        <v>17</v>
      </c>
      <c r="O8" s="23" t="s">
        <v>22</v>
      </c>
      <c r="P8" s="93" t="s">
        <v>19</v>
      </c>
      <c r="Q8" s="100"/>
      <c r="R8" s="22" t="s">
        <v>21</v>
      </c>
      <c r="S8" s="23" t="s">
        <v>23</v>
      </c>
      <c r="T8" s="74" t="s">
        <v>25</v>
      </c>
      <c r="U8" s="23" t="s">
        <v>26</v>
      </c>
      <c r="V8" s="25" t="s">
        <v>27</v>
      </c>
    </row>
    <row r="9" spans="1:22" ht="19.5" thickBot="1" x14ac:dyDescent="0.3">
      <c r="A9" s="85"/>
      <c r="B9" s="66"/>
      <c r="C9" s="7" t="s">
        <v>29</v>
      </c>
      <c r="D9" s="88"/>
      <c r="E9" s="88"/>
      <c r="F9" s="10">
        <v>1</v>
      </c>
      <c r="G9" s="10">
        <v>2</v>
      </c>
      <c r="H9" s="10">
        <v>3</v>
      </c>
      <c r="I9" s="7" t="s">
        <v>41</v>
      </c>
      <c r="J9" s="7" t="s">
        <v>11</v>
      </c>
      <c r="K9" s="9" t="s">
        <v>30</v>
      </c>
      <c r="L9" s="7" t="s">
        <v>14</v>
      </c>
      <c r="M9" s="7" t="s">
        <v>16</v>
      </c>
      <c r="N9" s="7" t="s">
        <v>18</v>
      </c>
      <c r="O9" s="7" t="s">
        <v>11</v>
      </c>
      <c r="P9" s="107" t="s">
        <v>20</v>
      </c>
      <c r="Q9" s="108"/>
      <c r="R9" s="24" t="s">
        <v>101</v>
      </c>
      <c r="S9" s="7" t="s">
        <v>24</v>
      </c>
      <c r="T9" s="66"/>
      <c r="U9" s="7" t="s">
        <v>11</v>
      </c>
      <c r="V9" s="8" t="s">
        <v>11</v>
      </c>
    </row>
    <row r="10" spans="1:22" x14ac:dyDescent="0.25">
      <c r="A10" s="51" t="s">
        <v>32</v>
      </c>
      <c r="B10" s="54" t="s">
        <v>31</v>
      </c>
      <c r="C10" s="54">
        <v>24</v>
      </c>
      <c r="D10" s="125" t="s">
        <v>42</v>
      </c>
      <c r="E10" s="125" t="s">
        <v>33</v>
      </c>
      <c r="F10" s="120">
        <v>10</v>
      </c>
      <c r="G10" s="120">
        <v>10.01</v>
      </c>
      <c r="H10" s="120">
        <v>9.99</v>
      </c>
      <c r="I10" s="58">
        <f>SUM(F10:H11)/3</f>
        <v>10</v>
      </c>
      <c r="J10" s="74" t="s">
        <v>34</v>
      </c>
      <c r="K10" s="58">
        <f>I10*I10*PI()/4</f>
        <v>78.539816339744831</v>
      </c>
      <c r="L10" s="76">
        <f>5.65*SQRT(K10)</f>
        <v>50.071821288080834</v>
      </c>
      <c r="M10" s="76">
        <f>L10+1.5*SQRT(K10)</f>
        <v>63.365225169872204</v>
      </c>
      <c r="N10" s="74" t="s">
        <v>44</v>
      </c>
      <c r="O10" s="74" t="s">
        <v>34</v>
      </c>
      <c r="P10" s="75">
        <f>M10*0.001375*60</f>
        <v>5.2276310765144558</v>
      </c>
      <c r="Q10" s="75">
        <f>M10*0.006*60</f>
        <v>22.811481061153994</v>
      </c>
      <c r="R10" s="74" t="s">
        <v>36</v>
      </c>
      <c r="S10" s="74" t="s">
        <v>45</v>
      </c>
      <c r="T10" s="74"/>
      <c r="U10" s="74" t="s">
        <v>37</v>
      </c>
      <c r="V10" s="73" t="s">
        <v>37</v>
      </c>
    </row>
    <row r="11" spans="1:22" x14ac:dyDescent="0.25">
      <c r="A11" s="52"/>
      <c r="B11" s="55"/>
      <c r="C11" s="55"/>
      <c r="D11" s="126"/>
      <c r="E11" s="86"/>
      <c r="F11" s="118"/>
      <c r="G11" s="118"/>
      <c r="H11" s="118"/>
      <c r="I11" s="59"/>
      <c r="J11" s="57"/>
      <c r="K11" s="59"/>
      <c r="L11" s="61"/>
      <c r="M11" s="61"/>
      <c r="N11" s="57"/>
      <c r="O11" s="57"/>
      <c r="P11" s="77"/>
      <c r="Q11" s="77"/>
      <c r="R11" s="57"/>
      <c r="S11" s="57"/>
      <c r="T11" s="57"/>
      <c r="U11" s="57"/>
      <c r="V11" s="67"/>
    </row>
    <row r="12" spans="1:22" x14ac:dyDescent="0.25">
      <c r="A12" s="52"/>
      <c r="B12" s="55"/>
      <c r="C12" s="55"/>
      <c r="D12" s="87" t="s">
        <v>43</v>
      </c>
      <c r="E12" s="90" t="s">
        <v>38</v>
      </c>
      <c r="F12" s="119">
        <v>10.01</v>
      </c>
      <c r="G12" s="119">
        <v>9.99</v>
      </c>
      <c r="H12" s="119">
        <v>10.029999999999999</v>
      </c>
      <c r="I12" s="63">
        <f>SUM(F12:H13)/3</f>
        <v>10.01</v>
      </c>
      <c r="J12" s="62" t="s">
        <v>34</v>
      </c>
      <c r="K12" s="63">
        <f>I12*I12*PI()/4</f>
        <v>78.696974512240658</v>
      </c>
      <c r="L12" s="64">
        <f>5.65*SQRT(K12)</f>
        <v>50.121893109368912</v>
      </c>
      <c r="M12" s="64">
        <f>L12+1.5*SQRT(K12)</f>
        <v>63.428590395042072</v>
      </c>
      <c r="N12" s="62" t="s">
        <v>44</v>
      </c>
      <c r="O12" s="62" t="s">
        <v>34</v>
      </c>
      <c r="P12" s="60">
        <f>M12*0.001375*60</f>
        <v>5.2328587075909709</v>
      </c>
      <c r="Q12" s="60">
        <f>M12*0.006*60</f>
        <v>22.834292542215145</v>
      </c>
      <c r="R12" s="62" t="s">
        <v>36</v>
      </c>
      <c r="S12" s="62" t="s">
        <v>45</v>
      </c>
      <c r="T12" s="62"/>
      <c r="U12" s="62" t="s">
        <v>37</v>
      </c>
      <c r="V12" s="92" t="s">
        <v>37</v>
      </c>
    </row>
    <row r="13" spans="1:22" ht="15.75" thickBot="1" x14ac:dyDescent="0.3">
      <c r="A13" s="53"/>
      <c r="B13" s="56"/>
      <c r="C13" s="56"/>
      <c r="D13" s="88"/>
      <c r="E13" s="124"/>
      <c r="F13" s="121"/>
      <c r="G13" s="121"/>
      <c r="H13" s="121"/>
      <c r="I13" s="70"/>
      <c r="J13" s="66"/>
      <c r="K13" s="70"/>
      <c r="L13" s="71"/>
      <c r="M13" s="71"/>
      <c r="N13" s="66"/>
      <c r="O13" s="66"/>
      <c r="P13" s="72"/>
      <c r="Q13" s="72"/>
      <c r="R13" s="66"/>
      <c r="S13" s="66"/>
      <c r="T13" s="66"/>
      <c r="U13" s="66"/>
      <c r="V13" s="68"/>
    </row>
    <row r="14" spans="1:22" ht="14.45" customHeight="1" x14ac:dyDescent="0.25">
      <c r="A14" s="84" t="s">
        <v>106</v>
      </c>
      <c r="B14" s="74" t="s">
        <v>114</v>
      </c>
      <c r="C14" s="74">
        <v>24</v>
      </c>
      <c r="D14" s="89" t="s">
        <v>123</v>
      </c>
      <c r="E14" s="89" t="s">
        <v>124</v>
      </c>
      <c r="F14" s="120">
        <v>9.07</v>
      </c>
      <c r="G14" s="120">
        <v>9.06</v>
      </c>
      <c r="H14" s="120">
        <v>9.08</v>
      </c>
      <c r="I14" s="58">
        <f>SUM(F14:H15)/3</f>
        <v>9.07</v>
      </c>
      <c r="J14" s="74"/>
      <c r="K14" s="58">
        <f>I14*I14*PI()/4</f>
        <v>64.610701372074757</v>
      </c>
      <c r="L14" s="76">
        <f>5.65*SQRT(K14)</f>
        <v>45.415141908289314</v>
      </c>
      <c r="M14" s="76">
        <v>46</v>
      </c>
      <c r="N14" s="74" t="s">
        <v>44</v>
      </c>
      <c r="O14" s="74" t="s">
        <v>34</v>
      </c>
      <c r="P14" s="75">
        <f t="shared" ref="P14" si="0">M14*0.001375*60</f>
        <v>3.7949999999999999</v>
      </c>
      <c r="Q14" s="75">
        <f>M14*0.006*60</f>
        <v>16.560000000000002</v>
      </c>
      <c r="R14" s="74" t="s">
        <v>36</v>
      </c>
      <c r="S14" s="74" t="s">
        <v>125</v>
      </c>
      <c r="T14" s="74"/>
      <c r="U14" s="74" t="s">
        <v>37</v>
      </c>
      <c r="V14" s="73" t="s">
        <v>37</v>
      </c>
    </row>
    <row r="15" spans="1:22" ht="14.45" customHeight="1" thickBot="1" x14ac:dyDescent="0.3">
      <c r="A15" s="85"/>
      <c r="B15" s="66"/>
      <c r="C15" s="66"/>
      <c r="D15" s="88"/>
      <c r="E15" s="88"/>
      <c r="F15" s="121"/>
      <c r="G15" s="121"/>
      <c r="H15" s="121"/>
      <c r="I15" s="70"/>
      <c r="J15" s="66"/>
      <c r="K15" s="70"/>
      <c r="L15" s="71"/>
      <c r="M15" s="71"/>
      <c r="N15" s="66"/>
      <c r="O15" s="66"/>
      <c r="P15" s="72"/>
      <c r="Q15" s="72"/>
      <c r="R15" s="66"/>
      <c r="S15" s="66"/>
      <c r="T15" s="66"/>
      <c r="U15" s="66"/>
      <c r="V15" s="68"/>
    </row>
    <row r="16" spans="1:22" x14ac:dyDescent="0.25">
      <c r="A16" s="84" t="s">
        <v>107</v>
      </c>
      <c r="B16" s="74" t="s">
        <v>114</v>
      </c>
      <c r="C16" s="74">
        <v>24</v>
      </c>
      <c r="D16" s="89" t="s">
        <v>126</v>
      </c>
      <c r="E16" s="89" t="s">
        <v>127</v>
      </c>
      <c r="F16" s="120">
        <v>9.08</v>
      </c>
      <c r="G16" s="120">
        <v>9.0500000000000007</v>
      </c>
      <c r="H16" s="120">
        <v>9.0399999999999991</v>
      </c>
      <c r="I16" s="58">
        <f>SUM(F16:H17)/3</f>
        <v>9.0566666666666666</v>
      </c>
      <c r="J16" s="74"/>
      <c r="K16" s="58">
        <f>I16*I16*PI()/4</f>
        <v>64.420879362627844</v>
      </c>
      <c r="L16" s="76">
        <f>5.65*SQRT(K16)</f>
        <v>45.348379479905205</v>
      </c>
      <c r="M16" s="76">
        <v>46</v>
      </c>
      <c r="N16" s="74" t="s">
        <v>44</v>
      </c>
      <c r="O16" s="74" t="s">
        <v>34</v>
      </c>
      <c r="P16" s="75">
        <f t="shared" ref="P16" si="1">M16*0.001375*60</f>
        <v>3.7949999999999999</v>
      </c>
      <c r="Q16" s="75">
        <f>M16*0.006*60</f>
        <v>16.560000000000002</v>
      </c>
      <c r="R16" s="74" t="s">
        <v>36</v>
      </c>
      <c r="S16" s="74" t="s">
        <v>125</v>
      </c>
      <c r="T16" s="74"/>
      <c r="U16" s="74" t="s">
        <v>37</v>
      </c>
      <c r="V16" s="73" t="s">
        <v>37</v>
      </c>
    </row>
    <row r="17" spans="1:22" ht="15.75" thickBot="1" x14ac:dyDescent="0.3">
      <c r="A17" s="85"/>
      <c r="B17" s="66"/>
      <c r="C17" s="66"/>
      <c r="D17" s="88"/>
      <c r="E17" s="88"/>
      <c r="F17" s="121"/>
      <c r="G17" s="121"/>
      <c r="H17" s="121"/>
      <c r="I17" s="70"/>
      <c r="J17" s="66"/>
      <c r="K17" s="70"/>
      <c r="L17" s="71"/>
      <c r="M17" s="71"/>
      <c r="N17" s="66"/>
      <c r="O17" s="66"/>
      <c r="P17" s="72"/>
      <c r="Q17" s="72"/>
      <c r="R17" s="66"/>
      <c r="S17" s="66"/>
      <c r="T17" s="66"/>
      <c r="U17" s="66"/>
      <c r="V17" s="68"/>
    </row>
    <row r="18" spans="1:22" x14ac:dyDescent="0.25">
      <c r="A18" s="84" t="s">
        <v>108</v>
      </c>
      <c r="B18" s="74" t="s">
        <v>114</v>
      </c>
      <c r="C18" s="74">
        <v>24</v>
      </c>
      <c r="D18" s="89" t="s">
        <v>128</v>
      </c>
      <c r="E18" s="89" t="s">
        <v>129</v>
      </c>
      <c r="F18" s="120">
        <v>9.07</v>
      </c>
      <c r="G18" s="120">
        <v>9.06</v>
      </c>
      <c r="H18" s="120">
        <v>9.0399999999999991</v>
      </c>
      <c r="I18" s="58">
        <f t="shared" ref="I18" si="2">SUM(F18:H19)/3</f>
        <v>9.0566666666666666</v>
      </c>
      <c r="J18" s="74"/>
      <c r="K18" s="58">
        <f t="shared" ref="K18" si="3">I18*I18*PI()/4</f>
        <v>64.420879362627844</v>
      </c>
      <c r="L18" s="76">
        <f t="shared" ref="L18" si="4">5.65*SQRT(K18)</f>
        <v>45.348379479905205</v>
      </c>
      <c r="M18" s="76">
        <v>46</v>
      </c>
      <c r="N18" s="74" t="s">
        <v>44</v>
      </c>
      <c r="O18" s="74" t="s">
        <v>34</v>
      </c>
      <c r="P18" s="75">
        <f t="shared" ref="P18" si="5">M18*0.001375*60</f>
        <v>3.7949999999999999</v>
      </c>
      <c r="Q18" s="75">
        <f t="shared" ref="Q18" si="6">M18*0.006*60</f>
        <v>16.560000000000002</v>
      </c>
      <c r="R18" s="74" t="s">
        <v>36</v>
      </c>
      <c r="S18" s="74" t="s">
        <v>125</v>
      </c>
      <c r="T18" s="74"/>
      <c r="U18" s="74" t="s">
        <v>37</v>
      </c>
      <c r="V18" s="73" t="s">
        <v>37</v>
      </c>
    </row>
    <row r="19" spans="1:22" ht="15.75" thickBot="1" x14ac:dyDescent="0.3">
      <c r="A19" s="85"/>
      <c r="B19" s="66"/>
      <c r="C19" s="66"/>
      <c r="D19" s="88"/>
      <c r="E19" s="88"/>
      <c r="F19" s="121"/>
      <c r="G19" s="121"/>
      <c r="H19" s="121"/>
      <c r="I19" s="70"/>
      <c r="J19" s="66"/>
      <c r="K19" s="70"/>
      <c r="L19" s="71"/>
      <c r="M19" s="71"/>
      <c r="N19" s="66"/>
      <c r="O19" s="66"/>
      <c r="P19" s="72"/>
      <c r="Q19" s="72"/>
      <c r="R19" s="66"/>
      <c r="S19" s="66"/>
      <c r="T19" s="66"/>
      <c r="U19" s="66"/>
      <c r="V19" s="68"/>
    </row>
    <row r="20" spans="1:22" x14ac:dyDescent="0.25">
      <c r="A20" s="84" t="s">
        <v>109</v>
      </c>
      <c r="B20" s="74" t="s">
        <v>114</v>
      </c>
      <c r="C20" s="74">
        <v>24</v>
      </c>
      <c r="D20" s="89" t="s">
        <v>130</v>
      </c>
      <c r="E20" s="89" t="s">
        <v>131</v>
      </c>
      <c r="F20" s="120">
        <v>9.07</v>
      </c>
      <c r="G20" s="120">
        <v>9.06</v>
      </c>
      <c r="H20" s="120">
        <v>9.06</v>
      </c>
      <c r="I20" s="58">
        <f t="shared" ref="I20" si="7">SUM(F20:H21)/3</f>
        <v>9.0633333333333344</v>
      </c>
      <c r="J20" s="74"/>
      <c r="K20" s="58">
        <f t="shared" ref="K20" si="8">I20*I20*PI()/4</f>
        <v>64.515755460766258</v>
      </c>
      <c r="L20" s="76">
        <f t="shared" ref="L20" si="9">5.65*SQRT(K20)</f>
        <v>45.38176069409726</v>
      </c>
      <c r="M20" s="76">
        <v>46</v>
      </c>
      <c r="N20" s="74" t="s">
        <v>44</v>
      </c>
      <c r="O20" s="74" t="s">
        <v>34</v>
      </c>
      <c r="P20" s="75">
        <f t="shared" ref="P20" si="10">M20*0.001375*60</f>
        <v>3.7949999999999999</v>
      </c>
      <c r="Q20" s="75">
        <f t="shared" ref="Q20" si="11">M20*0.006*60</f>
        <v>16.560000000000002</v>
      </c>
      <c r="R20" s="74" t="s">
        <v>36</v>
      </c>
      <c r="S20" s="74" t="s">
        <v>125</v>
      </c>
      <c r="T20" s="74"/>
      <c r="U20" s="74" t="s">
        <v>37</v>
      </c>
      <c r="V20" s="73" t="s">
        <v>37</v>
      </c>
    </row>
    <row r="21" spans="1:22" ht="15.75" thickBot="1" x14ac:dyDescent="0.3">
      <c r="A21" s="85"/>
      <c r="B21" s="66"/>
      <c r="C21" s="66"/>
      <c r="D21" s="88"/>
      <c r="E21" s="88"/>
      <c r="F21" s="121"/>
      <c r="G21" s="121"/>
      <c r="H21" s="121"/>
      <c r="I21" s="70"/>
      <c r="J21" s="66"/>
      <c r="K21" s="70"/>
      <c r="L21" s="71"/>
      <c r="M21" s="71"/>
      <c r="N21" s="66"/>
      <c r="O21" s="66"/>
      <c r="P21" s="72"/>
      <c r="Q21" s="72"/>
      <c r="R21" s="66"/>
      <c r="S21" s="66"/>
      <c r="T21" s="66"/>
      <c r="U21" s="66"/>
      <c r="V21" s="68"/>
    </row>
    <row r="22" spans="1:22" x14ac:dyDescent="0.25">
      <c r="A22" s="84" t="s">
        <v>110</v>
      </c>
      <c r="B22" s="74" t="s">
        <v>114</v>
      </c>
      <c r="C22" s="74">
        <v>24</v>
      </c>
      <c r="D22" s="89" t="s">
        <v>132</v>
      </c>
      <c r="E22" s="89" t="s">
        <v>133</v>
      </c>
      <c r="F22" s="120">
        <v>9.08</v>
      </c>
      <c r="G22" s="120">
        <v>9.06</v>
      </c>
      <c r="H22" s="120">
        <v>9.06</v>
      </c>
      <c r="I22" s="58">
        <f t="shared" ref="I22" si="12">SUM(F22:H23)/3</f>
        <v>9.0666666666666682</v>
      </c>
      <c r="J22" s="74"/>
      <c r="K22" s="58">
        <f t="shared" ref="K22" si="13">I22*I22*PI()/4</f>
        <v>64.563219689774257</v>
      </c>
      <c r="L22" s="76">
        <f t="shared" ref="L22" si="14">5.65*SQRT(K22)</f>
        <v>45.39845130119329</v>
      </c>
      <c r="M22" s="76">
        <v>46</v>
      </c>
      <c r="N22" s="74" t="s">
        <v>44</v>
      </c>
      <c r="O22" s="74" t="s">
        <v>34</v>
      </c>
      <c r="P22" s="75">
        <f t="shared" ref="P22" si="15">M22*0.001375*60</f>
        <v>3.7949999999999999</v>
      </c>
      <c r="Q22" s="75">
        <f t="shared" ref="Q22" si="16">M22*0.006*60</f>
        <v>16.560000000000002</v>
      </c>
      <c r="R22" s="74" t="s">
        <v>36</v>
      </c>
      <c r="S22" s="74" t="s">
        <v>125</v>
      </c>
      <c r="T22" s="74"/>
      <c r="U22" s="74" t="s">
        <v>37</v>
      </c>
      <c r="V22" s="73" t="s">
        <v>37</v>
      </c>
    </row>
    <row r="23" spans="1:22" ht="15.75" thickBot="1" x14ac:dyDescent="0.3">
      <c r="A23" s="85"/>
      <c r="B23" s="66"/>
      <c r="C23" s="66"/>
      <c r="D23" s="88"/>
      <c r="E23" s="88"/>
      <c r="F23" s="121"/>
      <c r="G23" s="121"/>
      <c r="H23" s="121"/>
      <c r="I23" s="70"/>
      <c r="J23" s="66"/>
      <c r="K23" s="70"/>
      <c r="L23" s="71"/>
      <c r="M23" s="71"/>
      <c r="N23" s="66"/>
      <c r="O23" s="66"/>
      <c r="P23" s="72"/>
      <c r="Q23" s="72"/>
      <c r="R23" s="66"/>
      <c r="S23" s="66"/>
      <c r="T23" s="66"/>
      <c r="U23" s="66"/>
      <c r="V23" s="68"/>
    </row>
    <row r="24" spans="1:22" x14ac:dyDescent="0.25">
      <c r="A24" s="84" t="s">
        <v>111</v>
      </c>
      <c r="B24" s="74" t="s">
        <v>114</v>
      </c>
      <c r="C24" s="74">
        <v>24</v>
      </c>
      <c r="D24" s="89" t="s">
        <v>134</v>
      </c>
      <c r="E24" s="89" t="s">
        <v>135</v>
      </c>
      <c r="F24" s="120">
        <v>9.08</v>
      </c>
      <c r="G24" s="120">
        <v>9.0500000000000007</v>
      </c>
      <c r="H24" s="120">
        <v>9.06</v>
      </c>
      <c r="I24" s="58">
        <f t="shared" ref="I24" si="17">SUM(F24:H25)/3</f>
        <v>9.0633333333333344</v>
      </c>
      <c r="J24" s="74"/>
      <c r="K24" s="58">
        <f t="shared" ref="K24" si="18">I24*I24*PI()/4</f>
        <v>64.515755460766258</v>
      </c>
      <c r="L24" s="76">
        <f t="shared" ref="L24:L42" si="19">5.65*SQRT(K24)</f>
        <v>45.38176069409726</v>
      </c>
      <c r="M24" s="76">
        <v>46</v>
      </c>
      <c r="N24" s="74" t="s">
        <v>44</v>
      </c>
      <c r="O24" s="74" t="s">
        <v>34</v>
      </c>
      <c r="P24" s="75">
        <f t="shared" ref="P24" si="20">M24*0.001375*60</f>
        <v>3.7949999999999999</v>
      </c>
      <c r="Q24" s="75">
        <f t="shared" ref="Q24" si="21">M24*0.006*60</f>
        <v>16.560000000000002</v>
      </c>
      <c r="R24" s="74" t="s">
        <v>36</v>
      </c>
      <c r="S24" s="74" t="s">
        <v>125</v>
      </c>
      <c r="T24" s="74"/>
      <c r="U24" s="74" t="s">
        <v>37</v>
      </c>
      <c r="V24" s="73" t="s">
        <v>37</v>
      </c>
    </row>
    <row r="25" spans="1:22" ht="15.75" thickBot="1" x14ac:dyDescent="0.3">
      <c r="A25" s="85"/>
      <c r="B25" s="66"/>
      <c r="C25" s="66"/>
      <c r="D25" s="88"/>
      <c r="E25" s="88"/>
      <c r="F25" s="121"/>
      <c r="G25" s="121"/>
      <c r="H25" s="121"/>
      <c r="I25" s="70"/>
      <c r="J25" s="66"/>
      <c r="K25" s="70"/>
      <c r="L25" s="71"/>
      <c r="M25" s="71"/>
      <c r="N25" s="66"/>
      <c r="O25" s="66"/>
      <c r="P25" s="72"/>
      <c r="Q25" s="72"/>
      <c r="R25" s="66"/>
      <c r="S25" s="66"/>
      <c r="T25" s="66"/>
      <c r="U25" s="66"/>
      <c r="V25" s="68"/>
    </row>
    <row r="26" spans="1:22" x14ac:dyDescent="0.25">
      <c r="A26" s="84" t="s">
        <v>112</v>
      </c>
      <c r="B26" s="74" t="s">
        <v>186</v>
      </c>
      <c r="C26" s="74">
        <v>24</v>
      </c>
      <c r="D26" s="89" t="s">
        <v>187</v>
      </c>
      <c r="E26" s="89" t="s">
        <v>189</v>
      </c>
      <c r="F26" s="120">
        <v>9.0399999999999991</v>
      </c>
      <c r="G26" s="120">
        <v>9.02</v>
      </c>
      <c r="H26" s="120">
        <v>9.0399999999999991</v>
      </c>
      <c r="I26" s="58">
        <f t="shared" ref="I26" si="22">SUM(F26:H27)/3</f>
        <v>9.0333333333333332</v>
      </c>
      <c r="J26" s="74"/>
      <c r="K26" s="58">
        <f t="shared" ref="K26" si="23">I26*I26*PI()/4</f>
        <v>64.089362797857774</v>
      </c>
      <c r="L26" s="76">
        <f t="shared" ref="L26:L44" si="24">5.65*SQRT(K26)</f>
        <v>45.231545230233017</v>
      </c>
      <c r="M26" s="76">
        <v>46</v>
      </c>
      <c r="N26" s="74" t="s">
        <v>44</v>
      </c>
      <c r="O26" s="74" t="s">
        <v>34</v>
      </c>
      <c r="P26" s="75">
        <f t="shared" ref="P26" si="25">M26*0.001375*60</f>
        <v>3.7949999999999999</v>
      </c>
      <c r="Q26" s="75">
        <f t="shared" ref="Q26" si="26">M26*0.006*60</f>
        <v>16.560000000000002</v>
      </c>
      <c r="R26" s="74" t="s">
        <v>36</v>
      </c>
      <c r="S26" s="74" t="s">
        <v>125</v>
      </c>
      <c r="T26" s="74"/>
      <c r="U26" s="74" t="s">
        <v>37</v>
      </c>
      <c r="V26" s="73" t="s">
        <v>37</v>
      </c>
    </row>
    <row r="27" spans="1:22" ht="15.75" thickBot="1" x14ac:dyDescent="0.3">
      <c r="A27" s="85"/>
      <c r="B27" s="66"/>
      <c r="C27" s="66"/>
      <c r="D27" s="88"/>
      <c r="E27" s="88"/>
      <c r="F27" s="121"/>
      <c r="G27" s="121"/>
      <c r="H27" s="121"/>
      <c r="I27" s="70"/>
      <c r="J27" s="66"/>
      <c r="K27" s="70"/>
      <c r="L27" s="71"/>
      <c r="M27" s="71"/>
      <c r="N27" s="66"/>
      <c r="O27" s="66"/>
      <c r="P27" s="72"/>
      <c r="Q27" s="72"/>
      <c r="R27" s="66"/>
      <c r="S27" s="66"/>
      <c r="T27" s="66"/>
      <c r="U27" s="66"/>
      <c r="V27" s="68"/>
    </row>
    <row r="28" spans="1:22" x14ac:dyDescent="0.25">
      <c r="A28" s="84" t="s">
        <v>113</v>
      </c>
      <c r="B28" s="74" t="s">
        <v>186</v>
      </c>
      <c r="C28" s="74">
        <v>24</v>
      </c>
      <c r="D28" s="89" t="s">
        <v>188</v>
      </c>
      <c r="E28" s="89" t="s">
        <v>190</v>
      </c>
      <c r="F28" s="120">
        <v>9.0500000000000007</v>
      </c>
      <c r="G28" s="120">
        <v>9.0299999999999994</v>
      </c>
      <c r="H28" s="120">
        <v>9.0399999999999991</v>
      </c>
      <c r="I28" s="58">
        <f t="shared" ref="I28" si="27">SUM(F28:H29)/3</f>
        <v>9.0399999999999991</v>
      </c>
      <c r="J28" s="74"/>
      <c r="K28" s="58">
        <f t="shared" ref="K28" si="28">I28*I28*PI()/4</f>
        <v>64.183994549900888</v>
      </c>
      <c r="L28" s="76">
        <f t="shared" ref="L28" si="29">5.65*SQRT(K28)</f>
        <v>45.264926444425065</v>
      </c>
      <c r="M28" s="76">
        <v>46</v>
      </c>
      <c r="N28" s="74" t="s">
        <v>44</v>
      </c>
      <c r="O28" s="74" t="s">
        <v>34</v>
      </c>
      <c r="P28" s="75">
        <f t="shared" ref="P28" si="30">M28*0.001375*60</f>
        <v>3.7949999999999999</v>
      </c>
      <c r="Q28" s="75">
        <f t="shared" ref="Q28" si="31">M28*0.006*60</f>
        <v>16.560000000000002</v>
      </c>
      <c r="R28" s="74" t="s">
        <v>36</v>
      </c>
      <c r="S28" s="74" t="s">
        <v>125</v>
      </c>
      <c r="T28" s="74"/>
      <c r="U28" s="74" t="s">
        <v>37</v>
      </c>
      <c r="V28" s="73" t="s">
        <v>37</v>
      </c>
    </row>
    <row r="29" spans="1:22" ht="15.75" thickBot="1" x14ac:dyDescent="0.3">
      <c r="A29" s="85"/>
      <c r="B29" s="66"/>
      <c r="C29" s="66"/>
      <c r="D29" s="88"/>
      <c r="E29" s="88"/>
      <c r="F29" s="121"/>
      <c r="G29" s="121"/>
      <c r="H29" s="121"/>
      <c r="I29" s="70"/>
      <c r="J29" s="66"/>
      <c r="K29" s="70"/>
      <c r="L29" s="71"/>
      <c r="M29" s="71"/>
      <c r="N29" s="66"/>
      <c r="O29" s="66"/>
      <c r="P29" s="72"/>
      <c r="Q29" s="72"/>
      <c r="R29" s="66"/>
      <c r="S29" s="66"/>
      <c r="T29" s="66"/>
      <c r="U29" s="66"/>
      <c r="V29" s="68"/>
    </row>
    <row r="30" spans="1:22" x14ac:dyDescent="0.25">
      <c r="A30" s="51" t="s">
        <v>115</v>
      </c>
      <c r="B30" s="54" t="s">
        <v>114</v>
      </c>
      <c r="C30" s="54">
        <v>24</v>
      </c>
      <c r="D30" s="89" t="s">
        <v>136</v>
      </c>
      <c r="E30" s="89" t="s">
        <v>139</v>
      </c>
      <c r="F30" s="120">
        <v>9.06</v>
      </c>
      <c r="G30" s="120">
        <v>9.0500000000000007</v>
      </c>
      <c r="H30" s="120">
        <v>9.0399999999999991</v>
      </c>
      <c r="I30" s="58">
        <f t="shared" ref="I30" si="32">SUM(F30:H31)/3</f>
        <v>9.0499999999999989</v>
      </c>
      <c r="J30" s="74"/>
      <c r="K30" s="58">
        <f t="shared" ref="K30" si="33">I30*I30*PI()/4</f>
        <v>64.326073077659487</v>
      </c>
      <c r="L30" s="76">
        <f t="shared" si="19"/>
        <v>45.314998265713143</v>
      </c>
      <c r="M30" s="76">
        <v>46</v>
      </c>
      <c r="N30" s="54" t="s">
        <v>44</v>
      </c>
      <c r="O30" s="54" t="s">
        <v>34</v>
      </c>
      <c r="P30" s="75">
        <f t="shared" ref="P30" si="34">M30*0.001375*60</f>
        <v>3.7949999999999999</v>
      </c>
      <c r="Q30" s="75">
        <f t="shared" ref="Q30" si="35">M30*0.006*60</f>
        <v>16.560000000000002</v>
      </c>
      <c r="R30" s="54" t="s">
        <v>36</v>
      </c>
      <c r="S30" s="54" t="s">
        <v>125</v>
      </c>
      <c r="T30" s="54"/>
      <c r="U30" s="54" t="s">
        <v>37</v>
      </c>
      <c r="V30" s="115" t="s">
        <v>37</v>
      </c>
    </row>
    <row r="31" spans="1:22" x14ac:dyDescent="0.25">
      <c r="A31" s="52"/>
      <c r="B31" s="55"/>
      <c r="C31" s="55"/>
      <c r="D31" s="87"/>
      <c r="E31" s="87"/>
      <c r="F31" s="118"/>
      <c r="G31" s="118"/>
      <c r="H31" s="118"/>
      <c r="I31" s="59"/>
      <c r="J31" s="57"/>
      <c r="K31" s="59"/>
      <c r="L31" s="61"/>
      <c r="M31" s="61"/>
      <c r="N31" s="55"/>
      <c r="O31" s="55"/>
      <c r="P31" s="60"/>
      <c r="Q31" s="60"/>
      <c r="R31" s="55"/>
      <c r="S31" s="55"/>
      <c r="T31" s="55"/>
      <c r="U31" s="55"/>
      <c r="V31" s="116"/>
    </row>
    <row r="32" spans="1:22" x14ac:dyDescent="0.25">
      <c r="A32" s="52"/>
      <c r="B32" s="55"/>
      <c r="C32" s="55"/>
      <c r="D32" s="87" t="s">
        <v>137</v>
      </c>
      <c r="E32" s="90" t="s">
        <v>140</v>
      </c>
      <c r="F32" s="118">
        <v>9.07</v>
      </c>
      <c r="G32" s="118">
        <v>9.06</v>
      </c>
      <c r="H32" s="118">
        <v>9.06</v>
      </c>
      <c r="I32" s="59">
        <f t="shared" ref="I32" si="36">SUM(F32:H33)/3</f>
        <v>9.0633333333333344</v>
      </c>
      <c r="J32" s="57"/>
      <c r="K32" s="59">
        <f t="shared" ref="K32" si="37">I32*I32*PI()/4</f>
        <v>64.515755460766258</v>
      </c>
      <c r="L32" s="61">
        <f t="shared" si="24"/>
        <v>45.38176069409726</v>
      </c>
      <c r="M32" s="61">
        <v>46</v>
      </c>
      <c r="N32" s="55"/>
      <c r="O32" s="55"/>
      <c r="P32" s="60">
        <f t="shared" ref="P32" si="38">M32*0.001375*60</f>
        <v>3.7949999999999999</v>
      </c>
      <c r="Q32" s="60">
        <f t="shared" ref="Q32" si="39">M32*0.006*60</f>
        <v>16.560000000000002</v>
      </c>
      <c r="R32" s="55"/>
      <c r="S32" s="55"/>
      <c r="T32" s="55"/>
      <c r="U32" s="55"/>
      <c r="V32" s="116"/>
    </row>
    <row r="33" spans="1:22" x14ac:dyDescent="0.25">
      <c r="A33" s="52"/>
      <c r="B33" s="55"/>
      <c r="C33" s="55"/>
      <c r="D33" s="87"/>
      <c r="E33" s="86"/>
      <c r="F33" s="118"/>
      <c r="G33" s="118"/>
      <c r="H33" s="118"/>
      <c r="I33" s="59"/>
      <c r="J33" s="57"/>
      <c r="K33" s="59"/>
      <c r="L33" s="61"/>
      <c r="M33" s="61"/>
      <c r="N33" s="55"/>
      <c r="O33" s="55"/>
      <c r="P33" s="60"/>
      <c r="Q33" s="60"/>
      <c r="R33" s="55"/>
      <c r="S33" s="55"/>
      <c r="T33" s="55"/>
      <c r="U33" s="55"/>
      <c r="V33" s="116"/>
    </row>
    <row r="34" spans="1:22" x14ac:dyDescent="0.25">
      <c r="A34" s="52"/>
      <c r="B34" s="55"/>
      <c r="C34" s="55"/>
      <c r="D34" s="87" t="s">
        <v>138</v>
      </c>
      <c r="E34" s="87" t="s">
        <v>141</v>
      </c>
      <c r="F34" s="118">
        <v>9.07</v>
      </c>
      <c r="G34" s="118">
        <v>9.06</v>
      </c>
      <c r="H34" s="118">
        <v>9.06</v>
      </c>
      <c r="I34" s="59">
        <f t="shared" ref="I34" si="40">SUM(F34:H35)/3</f>
        <v>9.0633333333333344</v>
      </c>
      <c r="J34" s="57"/>
      <c r="K34" s="59">
        <f t="shared" ref="K34" si="41">I34*I34*PI()/4</f>
        <v>64.515755460766258</v>
      </c>
      <c r="L34" s="61">
        <f t="shared" ref="L34" si="42">5.65*SQRT(K34)</f>
        <v>45.38176069409726</v>
      </c>
      <c r="M34" s="61">
        <v>46</v>
      </c>
      <c r="N34" s="55"/>
      <c r="O34" s="55"/>
      <c r="P34" s="60">
        <f t="shared" ref="P34" si="43">M34*0.001375*60</f>
        <v>3.7949999999999999</v>
      </c>
      <c r="Q34" s="60">
        <f t="shared" ref="Q34" si="44">M34*0.006*60</f>
        <v>16.560000000000002</v>
      </c>
      <c r="R34" s="55"/>
      <c r="S34" s="55"/>
      <c r="T34" s="55"/>
      <c r="U34" s="55"/>
      <c r="V34" s="116"/>
    </row>
    <row r="35" spans="1:22" ht="15.75" thickBot="1" x14ac:dyDescent="0.3">
      <c r="A35" s="53"/>
      <c r="B35" s="56"/>
      <c r="C35" s="56"/>
      <c r="D35" s="88"/>
      <c r="E35" s="88"/>
      <c r="F35" s="121"/>
      <c r="G35" s="121"/>
      <c r="H35" s="121"/>
      <c r="I35" s="70"/>
      <c r="J35" s="66"/>
      <c r="K35" s="70"/>
      <c r="L35" s="71"/>
      <c r="M35" s="71"/>
      <c r="N35" s="56"/>
      <c r="O35" s="56"/>
      <c r="P35" s="72"/>
      <c r="Q35" s="72"/>
      <c r="R35" s="56"/>
      <c r="S35" s="56"/>
      <c r="T35" s="56"/>
      <c r="U35" s="56"/>
      <c r="V35" s="117"/>
    </row>
    <row r="36" spans="1:22" x14ac:dyDescent="0.25">
      <c r="A36" s="51" t="s">
        <v>116</v>
      </c>
      <c r="B36" s="54" t="s">
        <v>114</v>
      </c>
      <c r="C36" s="54">
        <v>24</v>
      </c>
      <c r="D36" s="89" t="s">
        <v>142</v>
      </c>
      <c r="E36" s="89" t="s">
        <v>163</v>
      </c>
      <c r="F36" s="120">
        <v>9.09</v>
      </c>
      <c r="G36" s="120">
        <v>9.06</v>
      </c>
      <c r="H36" s="120">
        <v>9.07</v>
      </c>
      <c r="I36" s="58">
        <f t="shared" ref="I36" si="45">SUM(F36:H37)/3</f>
        <v>9.0733333333333324</v>
      </c>
      <c r="J36" s="74"/>
      <c r="K36" s="58">
        <f t="shared" ref="K36" si="46">I36*I36*PI()/4</f>
        <v>64.658200507667758</v>
      </c>
      <c r="L36" s="76">
        <f t="shared" si="19"/>
        <v>45.431832515385338</v>
      </c>
      <c r="M36" s="76">
        <v>46</v>
      </c>
      <c r="N36" s="54" t="s">
        <v>44</v>
      </c>
      <c r="O36" s="54" t="s">
        <v>34</v>
      </c>
      <c r="P36" s="75">
        <f t="shared" ref="P36" si="47">M36*0.001375*60</f>
        <v>3.7949999999999999</v>
      </c>
      <c r="Q36" s="75">
        <f t="shared" ref="Q36" si="48">M36*0.006*60</f>
        <v>16.560000000000002</v>
      </c>
      <c r="R36" s="54" t="s">
        <v>36</v>
      </c>
      <c r="S36" s="54" t="s">
        <v>125</v>
      </c>
      <c r="T36" s="54"/>
      <c r="U36" s="54" t="s">
        <v>37</v>
      </c>
      <c r="V36" s="115" t="s">
        <v>37</v>
      </c>
    </row>
    <row r="37" spans="1:22" x14ac:dyDescent="0.25">
      <c r="A37" s="52"/>
      <c r="B37" s="55"/>
      <c r="C37" s="55"/>
      <c r="D37" s="87"/>
      <c r="E37" s="87"/>
      <c r="F37" s="118"/>
      <c r="G37" s="118"/>
      <c r="H37" s="118"/>
      <c r="I37" s="59"/>
      <c r="J37" s="57"/>
      <c r="K37" s="59"/>
      <c r="L37" s="61"/>
      <c r="M37" s="61"/>
      <c r="N37" s="55"/>
      <c r="O37" s="55"/>
      <c r="P37" s="60"/>
      <c r="Q37" s="60"/>
      <c r="R37" s="55"/>
      <c r="S37" s="55"/>
      <c r="T37" s="55"/>
      <c r="U37" s="55"/>
      <c r="V37" s="116"/>
    </row>
    <row r="38" spans="1:22" x14ac:dyDescent="0.25">
      <c r="A38" s="52"/>
      <c r="B38" s="55"/>
      <c r="C38" s="55"/>
      <c r="D38" s="87" t="s">
        <v>143</v>
      </c>
      <c r="E38" s="87" t="s">
        <v>164</v>
      </c>
      <c r="F38" s="118">
        <v>9.08</v>
      </c>
      <c r="G38" s="118">
        <v>9.07</v>
      </c>
      <c r="H38" s="118">
        <v>9.07</v>
      </c>
      <c r="I38" s="59">
        <f t="shared" ref="I38" si="49">SUM(F38:H39)/3</f>
        <v>9.0733333333333324</v>
      </c>
      <c r="J38" s="57"/>
      <c r="K38" s="59">
        <f t="shared" ref="K38" si="50">I38*I38*PI()/4</f>
        <v>64.658200507667758</v>
      </c>
      <c r="L38" s="61">
        <f t="shared" si="24"/>
        <v>45.431832515385338</v>
      </c>
      <c r="M38" s="61">
        <v>46</v>
      </c>
      <c r="N38" s="55"/>
      <c r="O38" s="55"/>
      <c r="P38" s="60">
        <f t="shared" ref="P38" si="51">M38*0.001375*60</f>
        <v>3.7949999999999999</v>
      </c>
      <c r="Q38" s="60">
        <f t="shared" ref="Q38" si="52">M38*0.006*60</f>
        <v>16.560000000000002</v>
      </c>
      <c r="R38" s="55"/>
      <c r="S38" s="55"/>
      <c r="T38" s="55"/>
      <c r="U38" s="55"/>
      <c r="V38" s="116"/>
    </row>
    <row r="39" spans="1:22" x14ac:dyDescent="0.25">
      <c r="A39" s="52"/>
      <c r="B39" s="55"/>
      <c r="C39" s="55"/>
      <c r="D39" s="87"/>
      <c r="E39" s="87"/>
      <c r="F39" s="118"/>
      <c r="G39" s="118"/>
      <c r="H39" s="118"/>
      <c r="I39" s="59"/>
      <c r="J39" s="57"/>
      <c r="K39" s="59"/>
      <c r="L39" s="61"/>
      <c r="M39" s="61"/>
      <c r="N39" s="55"/>
      <c r="O39" s="55"/>
      <c r="P39" s="60"/>
      <c r="Q39" s="60"/>
      <c r="R39" s="55"/>
      <c r="S39" s="55"/>
      <c r="T39" s="55"/>
      <c r="U39" s="55"/>
      <c r="V39" s="116"/>
    </row>
    <row r="40" spans="1:22" x14ac:dyDescent="0.25">
      <c r="A40" s="52"/>
      <c r="B40" s="55"/>
      <c r="C40" s="55"/>
      <c r="D40" s="87" t="s">
        <v>144</v>
      </c>
      <c r="E40" s="87" t="s">
        <v>165</v>
      </c>
      <c r="F40" s="118">
        <v>9.08</v>
      </c>
      <c r="G40" s="118">
        <v>9.06</v>
      </c>
      <c r="H40" s="118">
        <v>9.07</v>
      </c>
      <c r="I40" s="59">
        <f t="shared" ref="I40" si="53">SUM(F40:H41)/3</f>
        <v>9.07</v>
      </c>
      <c r="J40" s="57"/>
      <c r="K40" s="59">
        <f t="shared" ref="K40" si="54">I40*I40*PI()/4</f>
        <v>64.610701372074757</v>
      </c>
      <c r="L40" s="61">
        <f t="shared" ref="L40" si="55">5.65*SQRT(K40)</f>
        <v>45.415141908289314</v>
      </c>
      <c r="M40" s="61">
        <v>46</v>
      </c>
      <c r="N40" s="55"/>
      <c r="O40" s="55"/>
      <c r="P40" s="60">
        <f t="shared" ref="P40" si="56">M40*0.001375*60</f>
        <v>3.7949999999999999</v>
      </c>
      <c r="Q40" s="60">
        <f t="shared" ref="Q40" si="57">M40*0.006*60</f>
        <v>16.560000000000002</v>
      </c>
      <c r="R40" s="55"/>
      <c r="S40" s="55"/>
      <c r="T40" s="55"/>
      <c r="U40" s="55"/>
      <c r="V40" s="116"/>
    </row>
    <row r="41" spans="1:22" ht="15.75" thickBot="1" x14ac:dyDescent="0.3">
      <c r="A41" s="53"/>
      <c r="B41" s="56"/>
      <c r="C41" s="56"/>
      <c r="D41" s="88"/>
      <c r="E41" s="88"/>
      <c r="F41" s="121"/>
      <c r="G41" s="121"/>
      <c r="H41" s="121"/>
      <c r="I41" s="70"/>
      <c r="J41" s="66"/>
      <c r="K41" s="70"/>
      <c r="L41" s="71"/>
      <c r="M41" s="71"/>
      <c r="N41" s="56"/>
      <c r="O41" s="56"/>
      <c r="P41" s="72"/>
      <c r="Q41" s="72"/>
      <c r="R41" s="56"/>
      <c r="S41" s="56"/>
      <c r="T41" s="56"/>
      <c r="U41" s="56"/>
      <c r="V41" s="117"/>
    </row>
    <row r="42" spans="1:22" x14ac:dyDescent="0.25">
      <c r="A42" s="51" t="s">
        <v>117</v>
      </c>
      <c r="B42" s="54" t="s">
        <v>114</v>
      </c>
      <c r="C42" s="54">
        <v>24</v>
      </c>
      <c r="D42" s="89" t="s">
        <v>145</v>
      </c>
      <c r="E42" s="89" t="s">
        <v>166</v>
      </c>
      <c r="F42" s="120">
        <v>9.06</v>
      </c>
      <c r="G42" s="120">
        <v>9.0500000000000007</v>
      </c>
      <c r="H42" s="120">
        <v>9.06</v>
      </c>
      <c r="I42" s="58">
        <f t="shared" ref="I42" si="58">SUM(F42:H43)/3</f>
        <v>9.0566666666666666</v>
      </c>
      <c r="J42" s="74"/>
      <c r="K42" s="58">
        <f t="shared" ref="K42" si="59">I42*I42*PI()/4</f>
        <v>64.420879362627844</v>
      </c>
      <c r="L42" s="76">
        <f t="shared" si="19"/>
        <v>45.348379479905205</v>
      </c>
      <c r="M42" s="76">
        <v>46</v>
      </c>
      <c r="N42" s="54" t="s">
        <v>44</v>
      </c>
      <c r="O42" s="54" t="s">
        <v>34</v>
      </c>
      <c r="P42" s="75">
        <f t="shared" ref="P42" si="60">M42*0.001375*60</f>
        <v>3.7949999999999999</v>
      </c>
      <c r="Q42" s="75">
        <f t="shared" ref="Q42" si="61">M42*0.006*60</f>
        <v>16.560000000000002</v>
      </c>
      <c r="R42" s="54" t="s">
        <v>36</v>
      </c>
      <c r="S42" s="54" t="s">
        <v>125</v>
      </c>
      <c r="T42" s="54"/>
      <c r="U42" s="54" t="s">
        <v>37</v>
      </c>
      <c r="V42" s="115" t="s">
        <v>37</v>
      </c>
    </row>
    <row r="43" spans="1:22" x14ac:dyDescent="0.25">
      <c r="A43" s="52"/>
      <c r="B43" s="55"/>
      <c r="C43" s="55"/>
      <c r="D43" s="87"/>
      <c r="E43" s="87"/>
      <c r="F43" s="118"/>
      <c r="G43" s="118"/>
      <c r="H43" s="118"/>
      <c r="I43" s="59"/>
      <c r="J43" s="57"/>
      <c r="K43" s="59"/>
      <c r="L43" s="61"/>
      <c r="M43" s="61"/>
      <c r="N43" s="55"/>
      <c r="O43" s="55"/>
      <c r="P43" s="60"/>
      <c r="Q43" s="60"/>
      <c r="R43" s="55"/>
      <c r="S43" s="55"/>
      <c r="T43" s="55"/>
      <c r="U43" s="55"/>
      <c r="V43" s="116"/>
    </row>
    <row r="44" spans="1:22" x14ac:dyDescent="0.25">
      <c r="A44" s="52"/>
      <c r="B44" s="55"/>
      <c r="C44" s="55"/>
      <c r="D44" s="87" t="s">
        <v>146</v>
      </c>
      <c r="E44" s="87" t="s">
        <v>167</v>
      </c>
      <c r="F44" s="118">
        <v>9.07</v>
      </c>
      <c r="G44" s="118">
        <v>9.0500000000000007</v>
      </c>
      <c r="H44" s="118">
        <v>9.0500000000000007</v>
      </c>
      <c r="I44" s="59">
        <f t="shared" ref="I44" si="62">SUM(F44:H45)/3</f>
        <v>9.0566666666666666</v>
      </c>
      <c r="J44" s="57"/>
      <c r="K44" s="59">
        <f t="shared" ref="K44" si="63">I44*I44*PI()/4</f>
        <v>64.420879362627844</v>
      </c>
      <c r="L44" s="61">
        <f t="shared" si="24"/>
        <v>45.348379479905205</v>
      </c>
      <c r="M44" s="61">
        <v>46</v>
      </c>
      <c r="N44" s="55"/>
      <c r="O44" s="55"/>
      <c r="P44" s="60">
        <f t="shared" ref="P44" si="64">M44*0.001375*60</f>
        <v>3.7949999999999999</v>
      </c>
      <c r="Q44" s="60">
        <f t="shared" ref="Q44" si="65">M44*0.006*60</f>
        <v>16.560000000000002</v>
      </c>
      <c r="R44" s="55"/>
      <c r="S44" s="55"/>
      <c r="T44" s="55"/>
      <c r="U44" s="55"/>
      <c r="V44" s="116"/>
    </row>
    <row r="45" spans="1:22" x14ac:dyDescent="0.25">
      <c r="A45" s="52"/>
      <c r="B45" s="55"/>
      <c r="C45" s="55"/>
      <c r="D45" s="87"/>
      <c r="E45" s="87"/>
      <c r="F45" s="118"/>
      <c r="G45" s="118"/>
      <c r="H45" s="118"/>
      <c r="I45" s="59"/>
      <c r="J45" s="57"/>
      <c r="K45" s="59"/>
      <c r="L45" s="61"/>
      <c r="M45" s="61"/>
      <c r="N45" s="55"/>
      <c r="O45" s="55"/>
      <c r="P45" s="60"/>
      <c r="Q45" s="60"/>
      <c r="R45" s="55"/>
      <c r="S45" s="55"/>
      <c r="T45" s="55"/>
      <c r="U45" s="55"/>
      <c r="V45" s="116"/>
    </row>
    <row r="46" spans="1:22" x14ac:dyDescent="0.25">
      <c r="A46" s="52"/>
      <c r="B46" s="55"/>
      <c r="C46" s="55"/>
      <c r="D46" s="87" t="s">
        <v>147</v>
      </c>
      <c r="E46" s="87" t="s">
        <v>168</v>
      </c>
      <c r="F46" s="118">
        <v>9.06</v>
      </c>
      <c r="G46" s="118">
        <v>9.0500000000000007</v>
      </c>
      <c r="H46" s="118">
        <v>9.0500000000000007</v>
      </c>
      <c r="I46" s="59">
        <f t="shared" ref="I46" si="66">SUM(F46:H47)/3</f>
        <v>9.0533333333333328</v>
      </c>
      <c r="J46" s="57"/>
      <c r="K46" s="59">
        <f t="shared" ref="K46" si="67">I46*I46*PI()/4</f>
        <v>64.373467493497401</v>
      </c>
      <c r="L46" s="61">
        <f t="shared" ref="L46:L54" si="68">5.65*SQRT(K46)</f>
        <v>45.331688872809174</v>
      </c>
      <c r="M46" s="61">
        <v>46</v>
      </c>
      <c r="N46" s="55"/>
      <c r="O46" s="55"/>
      <c r="P46" s="60">
        <f t="shared" ref="P46" si="69">M46*0.001375*60</f>
        <v>3.7949999999999999</v>
      </c>
      <c r="Q46" s="60">
        <f t="shared" ref="Q46" si="70">M46*0.006*60</f>
        <v>16.560000000000002</v>
      </c>
      <c r="R46" s="55"/>
      <c r="S46" s="55"/>
      <c r="T46" s="55"/>
      <c r="U46" s="55"/>
      <c r="V46" s="116"/>
    </row>
    <row r="47" spans="1:22" ht="15.75" thickBot="1" x14ac:dyDescent="0.3">
      <c r="A47" s="53"/>
      <c r="B47" s="56"/>
      <c r="C47" s="56"/>
      <c r="D47" s="88"/>
      <c r="E47" s="88"/>
      <c r="F47" s="121"/>
      <c r="G47" s="121"/>
      <c r="H47" s="121"/>
      <c r="I47" s="70"/>
      <c r="J47" s="66"/>
      <c r="K47" s="70"/>
      <c r="L47" s="71"/>
      <c r="M47" s="71"/>
      <c r="N47" s="56"/>
      <c r="O47" s="56"/>
      <c r="P47" s="72"/>
      <c r="Q47" s="72"/>
      <c r="R47" s="56"/>
      <c r="S47" s="56"/>
      <c r="T47" s="56"/>
      <c r="U47" s="56"/>
      <c r="V47" s="117"/>
    </row>
    <row r="48" spans="1:22" x14ac:dyDescent="0.25">
      <c r="A48" s="51" t="s">
        <v>118</v>
      </c>
      <c r="B48" s="54" t="s">
        <v>114</v>
      </c>
      <c r="C48" s="54">
        <v>24</v>
      </c>
      <c r="D48" s="89" t="s">
        <v>148</v>
      </c>
      <c r="E48" s="89" t="s">
        <v>169</v>
      </c>
      <c r="F48" s="120">
        <v>9.0500000000000007</v>
      </c>
      <c r="G48" s="120">
        <v>9.0399999999999991</v>
      </c>
      <c r="H48" s="120">
        <v>9.0299999999999994</v>
      </c>
      <c r="I48" s="58">
        <f t="shared" ref="I48" si="71">SUM(F48:H49)/3</f>
        <v>9.0399999999999991</v>
      </c>
      <c r="J48" s="74"/>
      <c r="K48" s="58">
        <f t="shared" ref="K48" si="72">I48*I48*PI()/4</f>
        <v>64.183994549900888</v>
      </c>
      <c r="L48" s="76">
        <f t="shared" si="68"/>
        <v>45.264926444425065</v>
      </c>
      <c r="M48" s="76">
        <v>46</v>
      </c>
      <c r="N48" s="54" t="s">
        <v>44</v>
      </c>
      <c r="O48" s="54" t="s">
        <v>34</v>
      </c>
      <c r="P48" s="75">
        <f t="shared" ref="P48" si="73">M48*0.001375*60</f>
        <v>3.7949999999999999</v>
      </c>
      <c r="Q48" s="75">
        <f t="shared" ref="Q48" si="74">M48*0.006*60</f>
        <v>16.560000000000002</v>
      </c>
      <c r="R48" s="54" t="s">
        <v>36</v>
      </c>
      <c r="S48" s="54" t="s">
        <v>125</v>
      </c>
      <c r="T48" s="54"/>
      <c r="U48" s="54" t="s">
        <v>37</v>
      </c>
      <c r="V48" s="115" t="s">
        <v>37</v>
      </c>
    </row>
    <row r="49" spans="1:22" x14ac:dyDescent="0.25">
      <c r="A49" s="52"/>
      <c r="B49" s="55"/>
      <c r="C49" s="55"/>
      <c r="D49" s="87"/>
      <c r="E49" s="87"/>
      <c r="F49" s="118"/>
      <c r="G49" s="118"/>
      <c r="H49" s="118"/>
      <c r="I49" s="59"/>
      <c r="J49" s="57"/>
      <c r="K49" s="59"/>
      <c r="L49" s="61"/>
      <c r="M49" s="61"/>
      <c r="N49" s="55"/>
      <c r="O49" s="55"/>
      <c r="P49" s="60"/>
      <c r="Q49" s="60"/>
      <c r="R49" s="55"/>
      <c r="S49" s="55"/>
      <c r="T49" s="55"/>
      <c r="U49" s="55"/>
      <c r="V49" s="116"/>
    </row>
    <row r="50" spans="1:22" x14ac:dyDescent="0.25">
      <c r="A50" s="52"/>
      <c r="B50" s="55"/>
      <c r="C50" s="55"/>
      <c r="D50" s="87" t="s">
        <v>149</v>
      </c>
      <c r="E50" s="87" t="s">
        <v>170</v>
      </c>
      <c r="F50" s="118">
        <v>9.06</v>
      </c>
      <c r="G50" s="118">
        <v>9.0399999999999991</v>
      </c>
      <c r="H50" s="118">
        <v>9.0500000000000007</v>
      </c>
      <c r="I50" s="59">
        <f t="shared" ref="I50" si="75">SUM(F50:H51)/3</f>
        <v>9.0500000000000007</v>
      </c>
      <c r="J50" s="57"/>
      <c r="K50" s="59">
        <f t="shared" ref="K50" si="76">I50*I50*PI()/4</f>
        <v>64.326073077659515</v>
      </c>
      <c r="L50" s="61">
        <f t="shared" si="68"/>
        <v>45.31499826571315</v>
      </c>
      <c r="M50" s="61">
        <v>46</v>
      </c>
      <c r="N50" s="55"/>
      <c r="O50" s="55"/>
      <c r="P50" s="60">
        <f t="shared" ref="P50" si="77">M50*0.001375*60</f>
        <v>3.7949999999999999</v>
      </c>
      <c r="Q50" s="60">
        <f t="shared" ref="Q50" si="78">M50*0.006*60</f>
        <v>16.560000000000002</v>
      </c>
      <c r="R50" s="55"/>
      <c r="S50" s="55"/>
      <c r="T50" s="55"/>
      <c r="U50" s="55"/>
      <c r="V50" s="116"/>
    </row>
    <row r="51" spans="1:22" x14ac:dyDescent="0.25">
      <c r="A51" s="52"/>
      <c r="B51" s="55"/>
      <c r="C51" s="55"/>
      <c r="D51" s="87"/>
      <c r="E51" s="87"/>
      <c r="F51" s="118"/>
      <c r="G51" s="118"/>
      <c r="H51" s="118"/>
      <c r="I51" s="59"/>
      <c r="J51" s="57"/>
      <c r="K51" s="59"/>
      <c r="L51" s="61"/>
      <c r="M51" s="61"/>
      <c r="N51" s="55"/>
      <c r="O51" s="55"/>
      <c r="P51" s="60"/>
      <c r="Q51" s="60"/>
      <c r="R51" s="55"/>
      <c r="S51" s="55"/>
      <c r="T51" s="55"/>
      <c r="U51" s="55"/>
      <c r="V51" s="116"/>
    </row>
    <row r="52" spans="1:22" x14ac:dyDescent="0.25">
      <c r="A52" s="52"/>
      <c r="B52" s="55"/>
      <c r="C52" s="55"/>
      <c r="D52" s="87" t="s">
        <v>150</v>
      </c>
      <c r="E52" s="87" t="s">
        <v>171</v>
      </c>
      <c r="F52" s="118">
        <v>9.07</v>
      </c>
      <c r="G52" s="118">
        <v>9.06</v>
      </c>
      <c r="H52" s="118">
        <v>9.06</v>
      </c>
      <c r="I52" s="59">
        <f t="shared" ref="I52" si="79">SUM(F52:H53)/3</f>
        <v>9.0633333333333344</v>
      </c>
      <c r="J52" s="57"/>
      <c r="K52" s="59">
        <f t="shared" ref="K52" si="80">I52*I52*PI()/4</f>
        <v>64.515755460766258</v>
      </c>
      <c r="L52" s="61">
        <f t="shared" si="68"/>
        <v>45.38176069409726</v>
      </c>
      <c r="M52" s="61">
        <v>46</v>
      </c>
      <c r="N52" s="55"/>
      <c r="O52" s="55"/>
      <c r="P52" s="60">
        <f t="shared" ref="P52" si="81">M52*0.001375*60</f>
        <v>3.7949999999999999</v>
      </c>
      <c r="Q52" s="60">
        <f t="shared" ref="Q52" si="82">M52*0.006*60</f>
        <v>16.560000000000002</v>
      </c>
      <c r="R52" s="55"/>
      <c r="S52" s="55"/>
      <c r="T52" s="55"/>
      <c r="U52" s="55"/>
      <c r="V52" s="116"/>
    </row>
    <row r="53" spans="1:22" ht="15.75" thickBot="1" x14ac:dyDescent="0.3">
      <c r="A53" s="53"/>
      <c r="B53" s="56"/>
      <c r="C53" s="56"/>
      <c r="D53" s="88"/>
      <c r="E53" s="88"/>
      <c r="F53" s="121"/>
      <c r="G53" s="121"/>
      <c r="H53" s="121"/>
      <c r="I53" s="70"/>
      <c r="J53" s="66"/>
      <c r="K53" s="70"/>
      <c r="L53" s="71"/>
      <c r="M53" s="71"/>
      <c r="N53" s="56"/>
      <c r="O53" s="56"/>
      <c r="P53" s="72"/>
      <c r="Q53" s="72"/>
      <c r="R53" s="56"/>
      <c r="S53" s="56"/>
      <c r="T53" s="56"/>
      <c r="U53" s="56"/>
      <c r="V53" s="117"/>
    </row>
    <row r="54" spans="1:22" x14ac:dyDescent="0.25">
      <c r="A54" s="51" t="s">
        <v>119</v>
      </c>
      <c r="B54" s="54" t="s">
        <v>114</v>
      </c>
      <c r="C54" s="54">
        <v>24</v>
      </c>
      <c r="D54" s="89" t="s">
        <v>151</v>
      </c>
      <c r="E54" s="89" t="s">
        <v>172</v>
      </c>
      <c r="F54" s="120">
        <v>9.08</v>
      </c>
      <c r="G54" s="120">
        <v>9.07</v>
      </c>
      <c r="H54" s="120">
        <v>9.07</v>
      </c>
      <c r="I54" s="58">
        <f t="shared" ref="I54" si="83">SUM(F54:H55)/3</f>
        <v>9.0733333333333324</v>
      </c>
      <c r="J54" s="74"/>
      <c r="K54" s="58">
        <f t="shared" ref="K54" si="84">I54*I54*PI()/4</f>
        <v>64.658200507667758</v>
      </c>
      <c r="L54" s="76">
        <f t="shared" si="68"/>
        <v>45.431832515385338</v>
      </c>
      <c r="M54" s="76">
        <v>46</v>
      </c>
      <c r="N54" s="54" t="s">
        <v>44</v>
      </c>
      <c r="O54" s="54" t="s">
        <v>34</v>
      </c>
      <c r="P54" s="75">
        <f t="shared" ref="P54" si="85">M54*0.001375*60</f>
        <v>3.7949999999999999</v>
      </c>
      <c r="Q54" s="75">
        <f t="shared" ref="Q54" si="86">M54*0.006*60</f>
        <v>16.560000000000002</v>
      </c>
      <c r="R54" s="54" t="s">
        <v>36</v>
      </c>
      <c r="S54" s="54" t="s">
        <v>125</v>
      </c>
      <c r="T54" s="54"/>
      <c r="U54" s="54" t="s">
        <v>37</v>
      </c>
      <c r="V54" s="115" t="s">
        <v>37</v>
      </c>
    </row>
    <row r="55" spans="1:22" x14ac:dyDescent="0.25">
      <c r="A55" s="52"/>
      <c r="B55" s="55"/>
      <c r="C55" s="55"/>
      <c r="D55" s="87"/>
      <c r="E55" s="87"/>
      <c r="F55" s="118"/>
      <c r="G55" s="118"/>
      <c r="H55" s="118"/>
      <c r="I55" s="59"/>
      <c r="J55" s="57"/>
      <c r="K55" s="59"/>
      <c r="L55" s="61"/>
      <c r="M55" s="61"/>
      <c r="N55" s="55"/>
      <c r="O55" s="55"/>
      <c r="P55" s="60"/>
      <c r="Q55" s="60"/>
      <c r="R55" s="55"/>
      <c r="S55" s="55"/>
      <c r="T55" s="55"/>
      <c r="U55" s="55"/>
      <c r="V55" s="116"/>
    </row>
    <row r="56" spans="1:22" x14ac:dyDescent="0.25">
      <c r="A56" s="52"/>
      <c r="B56" s="55"/>
      <c r="C56" s="55"/>
      <c r="D56" s="87" t="s">
        <v>152</v>
      </c>
      <c r="E56" s="87" t="s">
        <v>173</v>
      </c>
      <c r="F56" s="118">
        <v>9.09</v>
      </c>
      <c r="G56" s="118">
        <v>9.08</v>
      </c>
      <c r="H56" s="118">
        <v>9.08</v>
      </c>
      <c r="I56" s="59">
        <f t="shared" ref="I56" si="87">SUM(F56:H57)/3</f>
        <v>9.0833333333333339</v>
      </c>
      <c r="J56" s="57"/>
      <c r="K56" s="59">
        <f t="shared" ref="K56" si="88">I56*I56*PI()/4</f>
        <v>64.800802634201972</v>
      </c>
      <c r="L56" s="61">
        <f t="shared" ref="L56:L118" si="89">5.65*SQRT(K56)</f>
        <v>45.481904336673423</v>
      </c>
      <c r="M56" s="61">
        <v>46</v>
      </c>
      <c r="N56" s="55"/>
      <c r="O56" s="55"/>
      <c r="P56" s="60">
        <f t="shared" ref="P56" si="90">M56*0.001375*60</f>
        <v>3.7949999999999999</v>
      </c>
      <c r="Q56" s="60">
        <f t="shared" ref="Q56" si="91">M56*0.006*60</f>
        <v>16.560000000000002</v>
      </c>
      <c r="R56" s="55"/>
      <c r="S56" s="55"/>
      <c r="T56" s="55"/>
      <c r="U56" s="55"/>
      <c r="V56" s="116"/>
    </row>
    <row r="57" spans="1:22" x14ac:dyDescent="0.25">
      <c r="A57" s="52"/>
      <c r="B57" s="55"/>
      <c r="C57" s="55"/>
      <c r="D57" s="87"/>
      <c r="E57" s="87"/>
      <c r="F57" s="118"/>
      <c r="G57" s="118"/>
      <c r="H57" s="118"/>
      <c r="I57" s="59"/>
      <c r="J57" s="57"/>
      <c r="K57" s="59"/>
      <c r="L57" s="61"/>
      <c r="M57" s="61"/>
      <c r="N57" s="55"/>
      <c r="O57" s="55"/>
      <c r="P57" s="60"/>
      <c r="Q57" s="60"/>
      <c r="R57" s="55"/>
      <c r="S57" s="55"/>
      <c r="T57" s="55"/>
      <c r="U57" s="55"/>
      <c r="V57" s="116"/>
    </row>
    <row r="58" spans="1:22" x14ac:dyDescent="0.25">
      <c r="A58" s="52"/>
      <c r="B58" s="55"/>
      <c r="C58" s="55"/>
      <c r="D58" s="87" t="s">
        <v>153</v>
      </c>
      <c r="E58" s="87" t="s">
        <v>174</v>
      </c>
      <c r="F58" s="118">
        <v>9.08</v>
      </c>
      <c r="G58" s="118">
        <v>9.07</v>
      </c>
      <c r="H58" s="118">
        <v>9.07</v>
      </c>
      <c r="I58" s="59">
        <f t="shared" ref="I58" si="92">SUM(F58:H59)/3</f>
        <v>9.0733333333333324</v>
      </c>
      <c r="J58" s="57"/>
      <c r="K58" s="59">
        <f t="shared" ref="K58" si="93">I58*I58*PI()/4</f>
        <v>64.658200507667758</v>
      </c>
      <c r="L58" s="61">
        <f t="shared" si="89"/>
        <v>45.431832515385338</v>
      </c>
      <c r="M58" s="61">
        <v>46</v>
      </c>
      <c r="N58" s="55"/>
      <c r="O58" s="55"/>
      <c r="P58" s="60">
        <f t="shared" ref="P58" si="94">M58*0.001375*60</f>
        <v>3.7949999999999999</v>
      </c>
      <c r="Q58" s="60">
        <f t="shared" ref="Q58" si="95">M58*0.006*60</f>
        <v>16.560000000000002</v>
      </c>
      <c r="R58" s="55"/>
      <c r="S58" s="55"/>
      <c r="T58" s="55"/>
      <c r="U58" s="55"/>
      <c r="V58" s="116"/>
    </row>
    <row r="59" spans="1:22" ht="15.75" thickBot="1" x14ac:dyDescent="0.3">
      <c r="A59" s="53"/>
      <c r="B59" s="56"/>
      <c r="C59" s="56"/>
      <c r="D59" s="88"/>
      <c r="E59" s="88"/>
      <c r="F59" s="121"/>
      <c r="G59" s="121"/>
      <c r="H59" s="121"/>
      <c r="I59" s="70"/>
      <c r="J59" s="66"/>
      <c r="K59" s="70"/>
      <c r="L59" s="71"/>
      <c r="M59" s="71"/>
      <c r="N59" s="56"/>
      <c r="O59" s="56"/>
      <c r="P59" s="72"/>
      <c r="Q59" s="72"/>
      <c r="R59" s="56"/>
      <c r="S59" s="56"/>
      <c r="T59" s="56"/>
      <c r="U59" s="56"/>
      <c r="V59" s="117"/>
    </row>
    <row r="60" spans="1:22" x14ac:dyDescent="0.25">
      <c r="A60" s="51" t="s">
        <v>120</v>
      </c>
      <c r="B60" s="54" t="s">
        <v>114</v>
      </c>
      <c r="C60" s="54">
        <v>24</v>
      </c>
      <c r="D60" s="89" t="s">
        <v>154</v>
      </c>
      <c r="E60" s="89" t="s">
        <v>175</v>
      </c>
      <c r="F60" s="120">
        <v>9.08</v>
      </c>
      <c r="G60" s="120">
        <v>9.07</v>
      </c>
      <c r="H60" s="120">
        <v>9.07</v>
      </c>
      <c r="I60" s="58">
        <f t="shared" ref="I60" si="96">SUM(F60:H61)/3</f>
        <v>9.0733333333333324</v>
      </c>
      <c r="J60" s="74"/>
      <c r="K60" s="58">
        <f t="shared" ref="K60" si="97">I60*I60*PI()/4</f>
        <v>64.658200507667758</v>
      </c>
      <c r="L60" s="76">
        <f t="shared" si="89"/>
        <v>45.431832515385338</v>
      </c>
      <c r="M60" s="76">
        <v>46</v>
      </c>
      <c r="N60" s="54" t="s">
        <v>44</v>
      </c>
      <c r="O60" s="54" t="s">
        <v>34</v>
      </c>
      <c r="P60" s="75">
        <f t="shared" ref="P60" si="98">M60*0.001375*60</f>
        <v>3.7949999999999999</v>
      </c>
      <c r="Q60" s="75">
        <f t="shared" ref="Q60" si="99">M60*0.006*60</f>
        <v>16.560000000000002</v>
      </c>
      <c r="R60" s="54" t="s">
        <v>36</v>
      </c>
      <c r="S60" s="54" t="s">
        <v>125</v>
      </c>
      <c r="T60" s="54"/>
      <c r="U60" s="54" t="s">
        <v>37</v>
      </c>
      <c r="V60" s="115" t="s">
        <v>37</v>
      </c>
    </row>
    <row r="61" spans="1:22" x14ac:dyDescent="0.25">
      <c r="A61" s="52"/>
      <c r="B61" s="55"/>
      <c r="C61" s="55"/>
      <c r="D61" s="87"/>
      <c r="E61" s="87"/>
      <c r="F61" s="118"/>
      <c r="G61" s="118"/>
      <c r="H61" s="118"/>
      <c r="I61" s="59"/>
      <c r="J61" s="57"/>
      <c r="K61" s="59"/>
      <c r="L61" s="61"/>
      <c r="M61" s="61"/>
      <c r="N61" s="55"/>
      <c r="O61" s="55"/>
      <c r="P61" s="60"/>
      <c r="Q61" s="60"/>
      <c r="R61" s="55"/>
      <c r="S61" s="55"/>
      <c r="T61" s="55"/>
      <c r="U61" s="55"/>
      <c r="V61" s="116"/>
    </row>
    <row r="62" spans="1:22" x14ac:dyDescent="0.25">
      <c r="A62" s="52"/>
      <c r="B62" s="55"/>
      <c r="C62" s="55"/>
      <c r="D62" s="87" t="s">
        <v>155</v>
      </c>
      <c r="E62" s="87" t="s">
        <v>176</v>
      </c>
      <c r="F62" s="118">
        <v>9.07</v>
      </c>
      <c r="G62" s="118">
        <v>9.07</v>
      </c>
      <c r="H62" s="118">
        <v>9.07</v>
      </c>
      <c r="I62" s="59">
        <f t="shared" ref="I62" si="100">SUM(F62:H63)/3</f>
        <v>9.07</v>
      </c>
      <c r="J62" s="57"/>
      <c r="K62" s="59">
        <f t="shared" ref="K62" si="101">I62*I62*PI()/4</f>
        <v>64.610701372074757</v>
      </c>
      <c r="L62" s="61">
        <f t="shared" si="89"/>
        <v>45.415141908289314</v>
      </c>
      <c r="M62" s="61">
        <v>46</v>
      </c>
      <c r="N62" s="55"/>
      <c r="O62" s="55"/>
      <c r="P62" s="60">
        <f t="shared" ref="P62" si="102">M62*0.001375*60</f>
        <v>3.7949999999999999</v>
      </c>
      <c r="Q62" s="60">
        <f t="shared" ref="Q62" si="103">M62*0.006*60</f>
        <v>16.560000000000002</v>
      </c>
      <c r="R62" s="55"/>
      <c r="S62" s="55"/>
      <c r="T62" s="55"/>
      <c r="U62" s="55"/>
      <c r="V62" s="116"/>
    </row>
    <row r="63" spans="1:22" x14ac:dyDescent="0.25">
      <c r="A63" s="52"/>
      <c r="B63" s="55"/>
      <c r="C63" s="55"/>
      <c r="D63" s="87"/>
      <c r="E63" s="87"/>
      <c r="F63" s="118"/>
      <c r="G63" s="118"/>
      <c r="H63" s="118"/>
      <c r="I63" s="59"/>
      <c r="J63" s="57"/>
      <c r="K63" s="59"/>
      <c r="L63" s="61"/>
      <c r="M63" s="61"/>
      <c r="N63" s="55"/>
      <c r="O63" s="55"/>
      <c r="P63" s="60"/>
      <c r="Q63" s="60"/>
      <c r="R63" s="55"/>
      <c r="S63" s="55"/>
      <c r="T63" s="55"/>
      <c r="U63" s="55"/>
      <c r="V63" s="116"/>
    </row>
    <row r="64" spans="1:22" x14ac:dyDescent="0.25">
      <c r="A64" s="52"/>
      <c r="B64" s="55"/>
      <c r="C64" s="55"/>
      <c r="D64" s="87" t="s">
        <v>156</v>
      </c>
      <c r="E64" s="87" t="s">
        <v>177</v>
      </c>
      <c r="F64" s="118">
        <v>9.08</v>
      </c>
      <c r="G64" s="118">
        <v>9.07</v>
      </c>
      <c r="H64" s="118">
        <v>9.08</v>
      </c>
      <c r="I64" s="59">
        <f t="shared" ref="I64" si="104">SUM(F64:H65)/3</f>
        <v>9.0766666666666662</v>
      </c>
      <c r="J64" s="57"/>
      <c r="K64" s="59">
        <f t="shared" ref="K64" si="105">I64*I64*PI()/4</f>
        <v>64.7057170965533</v>
      </c>
      <c r="L64" s="61">
        <f t="shared" si="89"/>
        <v>45.448523122481362</v>
      </c>
      <c r="M64" s="61">
        <v>46</v>
      </c>
      <c r="N64" s="55"/>
      <c r="O64" s="55"/>
      <c r="P64" s="60">
        <f t="shared" ref="P64" si="106">M64*0.001375*60</f>
        <v>3.7949999999999999</v>
      </c>
      <c r="Q64" s="60">
        <f t="shared" ref="Q64" si="107">M64*0.006*60</f>
        <v>16.560000000000002</v>
      </c>
      <c r="R64" s="55"/>
      <c r="S64" s="55"/>
      <c r="T64" s="55"/>
      <c r="U64" s="55"/>
      <c r="V64" s="116"/>
    </row>
    <row r="65" spans="1:22" ht="15.75" thickBot="1" x14ac:dyDescent="0.3">
      <c r="A65" s="53"/>
      <c r="B65" s="56"/>
      <c r="C65" s="56"/>
      <c r="D65" s="88"/>
      <c r="E65" s="88"/>
      <c r="F65" s="121"/>
      <c r="G65" s="121"/>
      <c r="H65" s="121"/>
      <c r="I65" s="70"/>
      <c r="J65" s="66"/>
      <c r="K65" s="70"/>
      <c r="L65" s="71"/>
      <c r="M65" s="71"/>
      <c r="N65" s="56"/>
      <c r="O65" s="56"/>
      <c r="P65" s="72"/>
      <c r="Q65" s="72"/>
      <c r="R65" s="56"/>
      <c r="S65" s="56"/>
      <c r="T65" s="56"/>
      <c r="U65" s="56"/>
      <c r="V65" s="117"/>
    </row>
    <row r="66" spans="1:22" x14ac:dyDescent="0.25">
      <c r="A66" s="51" t="s">
        <v>121</v>
      </c>
      <c r="B66" s="54" t="s">
        <v>114</v>
      </c>
      <c r="C66" s="54">
        <v>24</v>
      </c>
      <c r="D66" s="89" t="s">
        <v>157</v>
      </c>
      <c r="E66" s="89" t="s">
        <v>178</v>
      </c>
      <c r="F66" s="120">
        <v>9.06</v>
      </c>
      <c r="G66" s="120">
        <v>9.0500000000000007</v>
      </c>
      <c r="H66" s="120">
        <v>9.06</v>
      </c>
      <c r="I66" s="58">
        <f t="shared" ref="I66" si="108">SUM(F66:H67)/3</f>
        <v>9.0566666666666666</v>
      </c>
      <c r="J66" s="74"/>
      <c r="K66" s="58">
        <f t="shared" ref="K66" si="109">I66*I66*PI()/4</f>
        <v>64.420879362627844</v>
      </c>
      <c r="L66" s="76">
        <f t="shared" si="89"/>
        <v>45.348379479905205</v>
      </c>
      <c r="M66" s="76">
        <v>46</v>
      </c>
      <c r="N66" s="54" t="s">
        <v>44</v>
      </c>
      <c r="O66" s="54" t="s">
        <v>34</v>
      </c>
      <c r="P66" s="75">
        <f t="shared" ref="P66" si="110">M66*0.001375*60</f>
        <v>3.7949999999999999</v>
      </c>
      <c r="Q66" s="75">
        <f t="shared" ref="Q66" si="111">M66*0.006*60</f>
        <v>16.560000000000002</v>
      </c>
      <c r="R66" s="54" t="s">
        <v>36</v>
      </c>
      <c r="S66" s="54" t="s">
        <v>125</v>
      </c>
      <c r="T66" s="54"/>
      <c r="U66" s="54" t="s">
        <v>37</v>
      </c>
      <c r="V66" s="115" t="s">
        <v>37</v>
      </c>
    </row>
    <row r="67" spans="1:22" x14ac:dyDescent="0.25">
      <c r="A67" s="52"/>
      <c r="B67" s="55"/>
      <c r="C67" s="55"/>
      <c r="D67" s="87"/>
      <c r="E67" s="87"/>
      <c r="F67" s="118"/>
      <c r="G67" s="118"/>
      <c r="H67" s="118"/>
      <c r="I67" s="59"/>
      <c r="J67" s="57"/>
      <c r="K67" s="59"/>
      <c r="L67" s="61"/>
      <c r="M67" s="61"/>
      <c r="N67" s="55"/>
      <c r="O67" s="55"/>
      <c r="P67" s="60"/>
      <c r="Q67" s="60"/>
      <c r="R67" s="55"/>
      <c r="S67" s="55"/>
      <c r="T67" s="55"/>
      <c r="U67" s="55"/>
      <c r="V67" s="116"/>
    </row>
    <row r="68" spans="1:22" x14ac:dyDescent="0.25">
      <c r="A68" s="52"/>
      <c r="B68" s="55"/>
      <c r="C68" s="55"/>
      <c r="D68" s="87" t="s">
        <v>158</v>
      </c>
      <c r="E68" s="87" t="s">
        <v>179</v>
      </c>
      <c r="F68" s="118">
        <v>9.06</v>
      </c>
      <c r="G68" s="118">
        <v>9.0500000000000007</v>
      </c>
      <c r="H68" s="118">
        <v>9.0500000000000007</v>
      </c>
      <c r="I68" s="59">
        <f t="shared" ref="I68" si="112">SUM(F68:H69)/3</f>
        <v>9.0533333333333328</v>
      </c>
      <c r="J68" s="57"/>
      <c r="K68" s="59">
        <f t="shared" ref="K68" si="113">I68*I68*PI()/4</f>
        <v>64.373467493497401</v>
      </c>
      <c r="L68" s="61">
        <f t="shared" si="89"/>
        <v>45.331688872809174</v>
      </c>
      <c r="M68" s="61">
        <v>46</v>
      </c>
      <c r="N68" s="55"/>
      <c r="O68" s="55"/>
      <c r="P68" s="60">
        <f t="shared" ref="P68" si="114">M68*0.001375*60</f>
        <v>3.7949999999999999</v>
      </c>
      <c r="Q68" s="60">
        <f t="shared" ref="Q68" si="115">M68*0.006*60</f>
        <v>16.560000000000002</v>
      </c>
      <c r="R68" s="55"/>
      <c r="S68" s="55"/>
      <c r="T68" s="55"/>
      <c r="U68" s="55"/>
      <c r="V68" s="116"/>
    </row>
    <row r="69" spans="1:22" x14ac:dyDescent="0.25">
      <c r="A69" s="52"/>
      <c r="B69" s="55"/>
      <c r="C69" s="55"/>
      <c r="D69" s="87"/>
      <c r="E69" s="87"/>
      <c r="F69" s="118"/>
      <c r="G69" s="118"/>
      <c r="H69" s="118"/>
      <c r="I69" s="59"/>
      <c r="J69" s="57"/>
      <c r="K69" s="59"/>
      <c r="L69" s="61"/>
      <c r="M69" s="61"/>
      <c r="N69" s="55"/>
      <c r="O69" s="55"/>
      <c r="P69" s="60"/>
      <c r="Q69" s="60"/>
      <c r="R69" s="55"/>
      <c r="S69" s="55"/>
      <c r="T69" s="55"/>
      <c r="U69" s="55"/>
      <c r="V69" s="116"/>
    </row>
    <row r="70" spans="1:22" x14ac:dyDescent="0.25">
      <c r="A70" s="52"/>
      <c r="B70" s="55"/>
      <c r="C70" s="55"/>
      <c r="D70" s="87" t="s">
        <v>159</v>
      </c>
      <c r="E70" s="87" t="s">
        <v>180</v>
      </c>
      <c r="F70" s="118">
        <v>9.06</v>
      </c>
      <c r="G70" s="118">
        <v>9.0500000000000007</v>
      </c>
      <c r="H70" s="118">
        <v>9.06</v>
      </c>
      <c r="I70" s="59">
        <f t="shared" ref="I70" si="116">SUM(F70:H71)/3</f>
        <v>9.0566666666666666</v>
      </c>
      <c r="J70" s="57"/>
      <c r="K70" s="59">
        <f t="shared" ref="K70" si="117">I70*I70*PI()/4</f>
        <v>64.420879362627844</v>
      </c>
      <c r="L70" s="61">
        <f t="shared" si="89"/>
        <v>45.348379479905205</v>
      </c>
      <c r="M70" s="61">
        <v>46</v>
      </c>
      <c r="N70" s="55"/>
      <c r="O70" s="55"/>
      <c r="P70" s="60">
        <f t="shared" ref="P70" si="118">M70*0.001375*60</f>
        <v>3.7949999999999999</v>
      </c>
      <c r="Q70" s="60">
        <f t="shared" ref="Q70" si="119">M70*0.006*60</f>
        <v>16.560000000000002</v>
      </c>
      <c r="R70" s="55"/>
      <c r="S70" s="55"/>
      <c r="T70" s="55"/>
      <c r="U70" s="55"/>
      <c r="V70" s="116"/>
    </row>
    <row r="71" spans="1:22" ht="15.75" thickBot="1" x14ac:dyDescent="0.3">
      <c r="A71" s="53"/>
      <c r="B71" s="56"/>
      <c r="C71" s="56"/>
      <c r="D71" s="88"/>
      <c r="E71" s="88"/>
      <c r="F71" s="121"/>
      <c r="G71" s="121"/>
      <c r="H71" s="121"/>
      <c r="I71" s="70"/>
      <c r="J71" s="66"/>
      <c r="K71" s="70"/>
      <c r="L71" s="71"/>
      <c r="M71" s="71"/>
      <c r="N71" s="56"/>
      <c r="O71" s="56"/>
      <c r="P71" s="72"/>
      <c r="Q71" s="72"/>
      <c r="R71" s="56"/>
      <c r="S71" s="56"/>
      <c r="T71" s="56"/>
      <c r="U71" s="56"/>
      <c r="V71" s="117"/>
    </row>
    <row r="72" spans="1:22" x14ac:dyDescent="0.25">
      <c r="A72" s="51" t="s">
        <v>122</v>
      </c>
      <c r="B72" s="54" t="s">
        <v>114</v>
      </c>
      <c r="C72" s="54">
        <v>24</v>
      </c>
      <c r="D72" s="89" t="s">
        <v>160</v>
      </c>
      <c r="E72" s="89" t="s">
        <v>181</v>
      </c>
      <c r="F72" s="120">
        <v>9.09</v>
      </c>
      <c r="G72" s="120">
        <v>9.07</v>
      </c>
      <c r="H72" s="120">
        <v>9.07</v>
      </c>
      <c r="I72" s="58">
        <f t="shared" ref="I72" si="120">SUM(F72:H73)/3</f>
        <v>9.0766666666666662</v>
      </c>
      <c r="J72" s="74"/>
      <c r="K72" s="58">
        <f t="shared" ref="K72" si="121">I72*I72*PI()/4</f>
        <v>64.7057170965533</v>
      </c>
      <c r="L72" s="76">
        <f t="shared" si="89"/>
        <v>45.448523122481362</v>
      </c>
      <c r="M72" s="76">
        <v>46</v>
      </c>
      <c r="N72" s="54" t="s">
        <v>44</v>
      </c>
      <c r="O72" s="54" t="s">
        <v>34</v>
      </c>
      <c r="P72" s="75">
        <f t="shared" ref="P72" si="122">M72*0.001375*60</f>
        <v>3.7949999999999999</v>
      </c>
      <c r="Q72" s="75">
        <f t="shared" ref="Q72" si="123">M72*0.006*60</f>
        <v>16.560000000000002</v>
      </c>
      <c r="R72" s="54" t="s">
        <v>36</v>
      </c>
      <c r="S72" s="54" t="s">
        <v>125</v>
      </c>
      <c r="T72" s="54"/>
      <c r="U72" s="54" t="s">
        <v>37</v>
      </c>
      <c r="V72" s="115" t="s">
        <v>37</v>
      </c>
    </row>
    <row r="73" spans="1:22" x14ac:dyDescent="0.25">
      <c r="A73" s="52"/>
      <c r="B73" s="55"/>
      <c r="C73" s="55"/>
      <c r="D73" s="87"/>
      <c r="E73" s="87"/>
      <c r="F73" s="118"/>
      <c r="G73" s="118"/>
      <c r="H73" s="118"/>
      <c r="I73" s="59"/>
      <c r="J73" s="57"/>
      <c r="K73" s="59"/>
      <c r="L73" s="61"/>
      <c r="M73" s="61"/>
      <c r="N73" s="55"/>
      <c r="O73" s="55"/>
      <c r="P73" s="60"/>
      <c r="Q73" s="60"/>
      <c r="R73" s="55"/>
      <c r="S73" s="55"/>
      <c r="T73" s="55"/>
      <c r="U73" s="55"/>
      <c r="V73" s="116"/>
    </row>
    <row r="74" spans="1:22" x14ac:dyDescent="0.25">
      <c r="A74" s="52"/>
      <c r="B74" s="55"/>
      <c r="C74" s="55"/>
      <c r="D74" s="87" t="s">
        <v>161</v>
      </c>
      <c r="E74" s="87" t="s">
        <v>182</v>
      </c>
      <c r="F74" s="118">
        <v>9.08</v>
      </c>
      <c r="G74" s="118">
        <v>9.07</v>
      </c>
      <c r="H74" s="118">
        <v>9.07</v>
      </c>
      <c r="I74" s="59">
        <f t="shared" ref="I74" si="124">SUM(F74:H75)/3</f>
        <v>9.0733333333333324</v>
      </c>
      <c r="J74" s="57"/>
      <c r="K74" s="59">
        <f t="shared" ref="K74" si="125">I74*I74*PI()/4</f>
        <v>64.658200507667758</v>
      </c>
      <c r="L74" s="61">
        <f t="shared" si="89"/>
        <v>45.431832515385338</v>
      </c>
      <c r="M74" s="61">
        <v>46</v>
      </c>
      <c r="N74" s="55"/>
      <c r="O74" s="55"/>
      <c r="P74" s="60">
        <f t="shared" ref="P74" si="126">M74*0.001375*60</f>
        <v>3.7949999999999999</v>
      </c>
      <c r="Q74" s="60">
        <f t="shared" ref="Q74" si="127">M74*0.006*60</f>
        <v>16.560000000000002</v>
      </c>
      <c r="R74" s="55"/>
      <c r="S74" s="55"/>
      <c r="T74" s="55"/>
      <c r="U74" s="55"/>
      <c r="V74" s="116"/>
    </row>
    <row r="75" spans="1:22" x14ac:dyDescent="0.25">
      <c r="A75" s="52"/>
      <c r="B75" s="55"/>
      <c r="C75" s="55"/>
      <c r="D75" s="87"/>
      <c r="E75" s="87"/>
      <c r="F75" s="118"/>
      <c r="G75" s="118"/>
      <c r="H75" s="118"/>
      <c r="I75" s="59"/>
      <c r="J75" s="57"/>
      <c r="K75" s="59"/>
      <c r="L75" s="61"/>
      <c r="M75" s="61"/>
      <c r="N75" s="55"/>
      <c r="O75" s="55"/>
      <c r="P75" s="60"/>
      <c r="Q75" s="60"/>
      <c r="R75" s="55"/>
      <c r="S75" s="55"/>
      <c r="T75" s="55"/>
      <c r="U75" s="55"/>
      <c r="V75" s="116"/>
    </row>
    <row r="76" spans="1:22" x14ac:dyDescent="0.25">
      <c r="A76" s="52"/>
      <c r="B76" s="55"/>
      <c r="C76" s="55"/>
      <c r="D76" s="87" t="s">
        <v>162</v>
      </c>
      <c r="E76" s="87" t="s">
        <v>183</v>
      </c>
      <c r="F76" s="118">
        <v>9.08</v>
      </c>
      <c r="G76" s="118">
        <v>9.06</v>
      </c>
      <c r="H76" s="118">
        <v>9.06</v>
      </c>
      <c r="I76" s="59">
        <f t="shared" ref="I76" si="128">SUM(F76:H77)/3</f>
        <v>9.0666666666666682</v>
      </c>
      <c r="J76" s="57"/>
      <c r="K76" s="59">
        <f t="shared" ref="K76" si="129">I76*I76*PI()/4</f>
        <v>64.563219689774257</v>
      </c>
      <c r="L76" s="61">
        <f t="shared" si="89"/>
        <v>45.39845130119329</v>
      </c>
      <c r="M76" s="61">
        <v>46</v>
      </c>
      <c r="N76" s="55"/>
      <c r="O76" s="55"/>
      <c r="P76" s="60">
        <f t="shared" ref="P76" si="130">M76*0.001375*60</f>
        <v>3.7949999999999999</v>
      </c>
      <c r="Q76" s="60">
        <f t="shared" ref="Q76" si="131">M76*0.006*60</f>
        <v>16.560000000000002</v>
      </c>
      <c r="R76" s="55"/>
      <c r="S76" s="55"/>
      <c r="T76" s="55"/>
      <c r="U76" s="55"/>
      <c r="V76" s="116"/>
    </row>
    <row r="77" spans="1:22" ht="15.75" thickBot="1" x14ac:dyDescent="0.3">
      <c r="A77" s="53"/>
      <c r="B77" s="56"/>
      <c r="C77" s="56"/>
      <c r="D77" s="88"/>
      <c r="E77" s="88"/>
      <c r="F77" s="121"/>
      <c r="G77" s="121"/>
      <c r="H77" s="121"/>
      <c r="I77" s="70"/>
      <c r="J77" s="66"/>
      <c r="K77" s="70"/>
      <c r="L77" s="71"/>
      <c r="M77" s="71"/>
      <c r="N77" s="56"/>
      <c r="O77" s="56"/>
      <c r="P77" s="72"/>
      <c r="Q77" s="72"/>
      <c r="R77" s="56"/>
      <c r="S77" s="56"/>
      <c r="T77" s="56"/>
      <c r="U77" s="56"/>
      <c r="V77" s="117"/>
    </row>
    <row r="78" spans="1:22" x14ac:dyDescent="0.25">
      <c r="A78" s="84" t="s">
        <v>192</v>
      </c>
      <c r="B78" s="74" t="s">
        <v>197</v>
      </c>
      <c r="C78" s="74">
        <v>23</v>
      </c>
      <c r="D78" s="89" t="s">
        <v>198</v>
      </c>
      <c r="E78" s="89" t="s">
        <v>203</v>
      </c>
      <c r="F78" s="120">
        <v>9.0500000000000007</v>
      </c>
      <c r="G78" s="120">
        <v>9.0500000000000007</v>
      </c>
      <c r="H78" s="120">
        <v>9.07</v>
      </c>
      <c r="I78" s="58">
        <f t="shared" ref="I78" si="132">SUM(F78:H79)/3</f>
        <v>9.0566666666666666</v>
      </c>
      <c r="J78" s="74"/>
      <c r="K78" s="58">
        <f t="shared" ref="K78" si="133">I78*I78*PI()/4</f>
        <v>64.420879362627844</v>
      </c>
      <c r="L78" s="76">
        <f t="shared" si="89"/>
        <v>45.348379479905205</v>
      </c>
      <c r="M78" s="76">
        <v>46</v>
      </c>
      <c r="N78" s="74" t="s">
        <v>44</v>
      </c>
      <c r="O78" s="74" t="s">
        <v>34</v>
      </c>
      <c r="P78" s="75">
        <f t="shared" ref="P78" si="134">M78*0.001375*60</f>
        <v>3.7949999999999999</v>
      </c>
      <c r="Q78" s="75">
        <f t="shared" ref="Q78" si="135">M78*0.006*60</f>
        <v>16.560000000000002</v>
      </c>
      <c r="R78" s="74" t="s">
        <v>36</v>
      </c>
      <c r="S78" s="74" t="s">
        <v>125</v>
      </c>
      <c r="T78" s="74"/>
      <c r="U78" s="74" t="s">
        <v>37</v>
      </c>
      <c r="V78" s="73" t="s">
        <v>37</v>
      </c>
    </row>
    <row r="79" spans="1:22" ht="15.75" thickBot="1" x14ac:dyDescent="0.3">
      <c r="A79" s="85"/>
      <c r="B79" s="66"/>
      <c r="C79" s="66"/>
      <c r="D79" s="88"/>
      <c r="E79" s="88"/>
      <c r="F79" s="121"/>
      <c r="G79" s="121"/>
      <c r="H79" s="121"/>
      <c r="I79" s="70"/>
      <c r="J79" s="66"/>
      <c r="K79" s="70"/>
      <c r="L79" s="71"/>
      <c r="M79" s="71"/>
      <c r="N79" s="66"/>
      <c r="O79" s="66"/>
      <c r="P79" s="72"/>
      <c r="Q79" s="72"/>
      <c r="R79" s="66"/>
      <c r="S79" s="66"/>
      <c r="T79" s="66"/>
      <c r="U79" s="66"/>
      <c r="V79" s="68"/>
    </row>
    <row r="80" spans="1:22" x14ac:dyDescent="0.25">
      <c r="A80" s="84" t="s">
        <v>193</v>
      </c>
      <c r="B80" s="74" t="s">
        <v>197</v>
      </c>
      <c r="C80" s="74">
        <v>23</v>
      </c>
      <c r="D80" s="89" t="s">
        <v>199</v>
      </c>
      <c r="E80" s="89" t="s">
        <v>204</v>
      </c>
      <c r="F80" s="120">
        <v>9.07</v>
      </c>
      <c r="G80" s="120">
        <v>9.0500000000000007</v>
      </c>
      <c r="H80" s="120">
        <v>9.06</v>
      </c>
      <c r="I80" s="58">
        <f t="shared" ref="I80" si="136">SUM(F80:H81)/3</f>
        <v>9.06</v>
      </c>
      <c r="J80" s="74"/>
      <c r="K80" s="58">
        <f t="shared" ref="K80" si="137">I80*I80*PI()/4</f>
        <v>64.468308685050786</v>
      </c>
      <c r="L80" s="76">
        <f t="shared" si="89"/>
        <v>45.365070087001229</v>
      </c>
      <c r="M80" s="76">
        <v>46</v>
      </c>
      <c r="N80" s="74" t="s">
        <v>44</v>
      </c>
      <c r="O80" s="74" t="s">
        <v>34</v>
      </c>
      <c r="P80" s="75">
        <f t="shared" ref="P80" si="138">M80*0.001375*60</f>
        <v>3.7949999999999999</v>
      </c>
      <c r="Q80" s="75">
        <f t="shared" ref="Q80" si="139">M80*0.006*60</f>
        <v>16.560000000000002</v>
      </c>
      <c r="R80" s="74" t="s">
        <v>36</v>
      </c>
      <c r="S80" s="74" t="s">
        <v>125</v>
      </c>
      <c r="T80" s="74"/>
      <c r="U80" s="74" t="s">
        <v>37</v>
      </c>
      <c r="V80" s="73" t="s">
        <v>37</v>
      </c>
    </row>
    <row r="81" spans="1:22" ht="15.75" thickBot="1" x14ac:dyDescent="0.3">
      <c r="A81" s="85"/>
      <c r="B81" s="66"/>
      <c r="C81" s="66"/>
      <c r="D81" s="88"/>
      <c r="E81" s="88"/>
      <c r="F81" s="121"/>
      <c r="G81" s="121"/>
      <c r="H81" s="121"/>
      <c r="I81" s="70"/>
      <c r="J81" s="66"/>
      <c r="K81" s="70"/>
      <c r="L81" s="71"/>
      <c r="M81" s="71"/>
      <c r="N81" s="66"/>
      <c r="O81" s="66"/>
      <c r="P81" s="72"/>
      <c r="Q81" s="72"/>
      <c r="R81" s="66"/>
      <c r="S81" s="66"/>
      <c r="T81" s="66"/>
      <c r="U81" s="66"/>
      <c r="V81" s="68"/>
    </row>
    <row r="82" spans="1:22" x14ac:dyDescent="0.25">
      <c r="A82" s="84" t="s">
        <v>194</v>
      </c>
      <c r="B82" s="74" t="s">
        <v>197</v>
      </c>
      <c r="C82" s="74">
        <v>23</v>
      </c>
      <c r="D82" s="89" t="s">
        <v>200</v>
      </c>
      <c r="E82" s="89" t="s">
        <v>205</v>
      </c>
      <c r="F82" s="120">
        <v>9.07</v>
      </c>
      <c r="G82" s="120">
        <v>9.06</v>
      </c>
      <c r="H82" s="120">
        <v>9.0500000000000007</v>
      </c>
      <c r="I82" s="58">
        <f t="shared" ref="I82" si="140">SUM(F82:H83)/3</f>
        <v>9.06</v>
      </c>
      <c r="J82" s="74"/>
      <c r="K82" s="58">
        <f>I82*I82*PI()/4</f>
        <v>64.468308685050786</v>
      </c>
      <c r="L82" s="76">
        <f t="shared" si="89"/>
        <v>45.365070087001229</v>
      </c>
      <c r="M82" s="76">
        <v>46</v>
      </c>
      <c r="N82" s="74" t="s">
        <v>44</v>
      </c>
      <c r="O82" s="74" t="s">
        <v>34</v>
      </c>
      <c r="P82" s="75">
        <f t="shared" ref="P82" si="141">M82*0.001375*60</f>
        <v>3.7949999999999999</v>
      </c>
      <c r="Q82" s="75">
        <f t="shared" ref="Q82" si="142">M82*0.006*60</f>
        <v>16.560000000000002</v>
      </c>
      <c r="R82" s="74" t="s">
        <v>36</v>
      </c>
      <c r="S82" s="74" t="s">
        <v>125</v>
      </c>
      <c r="T82" s="74"/>
      <c r="U82" s="74" t="s">
        <v>37</v>
      </c>
      <c r="V82" s="73" t="s">
        <v>37</v>
      </c>
    </row>
    <row r="83" spans="1:22" ht="15.75" thickBot="1" x14ac:dyDescent="0.3">
      <c r="A83" s="85"/>
      <c r="B83" s="66"/>
      <c r="C83" s="66"/>
      <c r="D83" s="88"/>
      <c r="E83" s="88"/>
      <c r="F83" s="121"/>
      <c r="G83" s="121"/>
      <c r="H83" s="121"/>
      <c r="I83" s="70"/>
      <c r="J83" s="66"/>
      <c r="K83" s="70"/>
      <c r="L83" s="71"/>
      <c r="M83" s="71"/>
      <c r="N83" s="66"/>
      <c r="O83" s="66"/>
      <c r="P83" s="72"/>
      <c r="Q83" s="72"/>
      <c r="R83" s="66"/>
      <c r="S83" s="66"/>
      <c r="T83" s="66"/>
      <c r="U83" s="66"/>
      <c r="V83" s="68"/>
    </row>
    <row r="84" spans="1:22" x14ac:dyDescent="0.25">
      <c r="A84" s="84" t="s">
        <v>195</v>
      </c>
      <c r="B84" s="74" t="s">
        <v>197</v>
      </c>
      <c r="C84" s="74">
        <v>23</v>
      </c>
      <c r="D84" s="89" t="s">
        <v>201</v>
      </c>
      <c r="E84" s="89" t="s">
        <v>206</v>
      </c>
      <c r="F84" s="120">
        <v>9.0500000000000007</v>
      </c>
      <c r="G84" s="120">
        <v>9.0399999999999991</v>
      </c>
      <c r="H84" s="120">
        <v>9.06</v>
      </c>
      <c r="I84" s="58">
        <f t="shared" ref="I84" si="143">SUM(F84:H85)/3</f>
        <v>9.0499999999999989</v>
      </c>
      <c r="J84" s="74"/>
      <c r="K84" s="58">
        <f t="shared" ref="K84" si="144">I84*I84*PI()/4</f>
        <v>64.326073077659487</v>
      </c>
      <c r="L84" s="76">
        <f t="shared" si="89"/>
        <v>45.314998265713143</v>
      </c>
      <c r="M84" s="76">
        <v>46</v>
      </c>
      <c r="N84" s="74" t="s">
        <v>44</v>
      </c>
      <c r="O84" s="74" t="s">
        <v>34</v>
      </c>
      <c r="P84" s="75">
        <f t="shared" ref="P84" si="145">M84*0.001375*60</f>
        <v>3.7949999999999999</v>
      </c>
      <c r="Q84" s="75">
        <f t="shared" ref="Q84" si="146">M84*0.006*60</f>
        <v>16.560000000000002</v>
      </c>
      <c r="R84" s="74" t="s">
        <v>36</v>
      </c>
      <c r="S84" s="74" t="s">
        <v>125</v>
      </c>
      <c r="T84" s="74"/>
      <c r="U84" s="74" t="s">
        <v>37</v>
      </c>
      <c r="V84" s="73" t="s">
        <v>37</v>
      </c>
    </row>
    <row r="85" spans="1:22" ht="15.75" thickBot="1" x14ac:dyDescent="0.3">
      <c r="A85" s="85"/>
      <c r="B85" s="66"/>
      <c r="C85" s="66"/>
      <c r="D85" s="88"/>
      <c r="E85" s="88"/>
      <c r="F85" s="121"/>
      <c r="G85" s="121"/>
      <c r="H85" s="121"/>
      <c r="I85" s="70"/>
      <c r="J85" s="66"/>
      <c r="K85" s="70"/>
      <c r="L85" s="71"/>
      <c r="M85" s="71"/>
      <c r="N85" s="66"/>
      <c r="O85" s="66"/>
      <c r="P85" s="72"/>
      <c r="Q85" s="72"/>
      <c r="R85" s="66"/>
      <c r="S85" s="66"/>
      <c r="T85" s="66"/>
      <c r="U85" s="66"/>
      <c r="V85" s="68"/>
    </row>
    <row r="86" spans="1:22" x14ac:dyDescent="0.25">
      <c r="A86" s="84" t="s">
        <v>196</v>
      </c>
      <c r="B86" s="74" t="s">
        <v>197</v>
      </c>
      <c r="C86" s="74">
        <v>23</v>
      </c>
      <c r="D86" s="89" t="s">
        <v>202</v>
      </c>
      <c r="E86" s="89" t="s">
        <v>207</v>
      </c>
      <c r="F86" s="120">
        <v>9.0500000000000007</v>
      </c>
      <c r="G86" s="120">
        <v>9.0500000000000007</v>
      </c>
      <c r="H86" s="120">
        <v>9.0399999999999991</v>
      </c>
      <c r="I86" s="58">
        <f t="shared" ref="I86" si="147">SUM(F86:H87)/3</f>
        <v>9.0466666666666669</v>
      </c>
      <c r="J86" s="74"/>
      <c r="K86" s="58">
        <f t="shared" ref="K86" si="148">I86*I86*PI()/4</f>
        <v>64.278696115114116</v>
      </c>
      <c r="L86" s="76">
        <f t="shared" si="89"/>
        <v>45.298307658617119</v>
      </c>
      <c r="M86" s="76">
        <v>46</v>
      </c>
      <c r="N86" s="74" t="s">
        <v>44</v>
      </c>
      <c r="O86" s="74" t="s">
        <v>34</v>
      </c>
      <c r="P86" s="75">
        <f t="shared" ref="P86" si="149">M86*0.001375*60</f>
        <v>3.7949999999999999</v>
      </c>
      <c r="Q86" s="75">
        <f t="shared" ref="Q86" si="150">M86*0.006*60</f>
        <v>16.560000000000002</v>
      </c>
      <c r="R86" s="74" t="s">
        <v>36</v>
      </c>
      <c r="S86" s="74" t="s">
        <v>125</v>
      </c>
      <c r="T86" s="74"/>
      <c r="U86" s="74" t="s">
        <v>37</v>
      </c>
      <c r="V86" s="73" t="s">
        <v>37</v>
      </c>
    </row>
    <row r="87" spans="1:22" ht="15.75" thickBot="1" x14ac:dyDescent="0.3">
      <c r="A87" s="85"/>
      <c r="B87" s="66"/>
      <c r="C87" s="66"/>
      <c r="D87" s="88"/>
      <c r="E87" s="88"/>
      <c r="F87" s="121"/>
      <c r="G87" s="121"/>
      <c r="H87" s="121"/>
      <c r="I87" s="70"/>
      <c r="J87" s="66"/>
      <c r="K87" s="70"/>
      <c r="L87" s="71"/>
      <c r="M87" s="71"/>
      <c r="N87" s="66"/>
      <c r="O87" s="66"/>
      <c r="P87" s="72"/>
      <c r="Q87" s="72"/>
      <c r="R87" s="66"/>
      <c r="S87" s="66"/>
      <c r="T87" s="66"/>
      <c r="U87" s="66"/>
      <c r="V87" s="68"/>
    </row>
    <row r="88" spans="1:22" x14ac:dyDescent="0.25">
      <c r="A88" s="51" t="s">
        <v>208</v>
      </c>
      <c r="B88" s="54" t="s">
        <v>210</v>
      </c>
      <c r="C88" s="74">
        <v>23</v>
      </c>
      <c r="D88" s="89" t="s">
        <v>209</v>
      </c>
      <c r="E88" s="89" t="s">
        <v>211</v>
      </c>
      <c r="F88" s="120">
        <v>8.9600000000000009</v>
      </c>
      <c r="G88" s="120">
        <v>8.9600000000000009</v>
      </c>
      <c r="H88" s="120">
        <v>8.9600000000000009</v>
      </c>
      <c r="I88" s="58">
        <f t="shared" ref="I88" si="151">SUM(F88:H89)/3</f>
        <v>8.9600000000000009</v>
      </c>
      <c r="J88" s="74"/>
      <c r="K88" s="58">
        <f t="shared" ref="K88" si="152">I88*I88*PI()/4</f>
        <v>63.05302119460859</v>
      </c>
      <c r="L88" s="76">
        <f t="shared" si="89"/>
        <v>44.864351874120423</v>
      </c>
      <c r="M88" s="76">
        <v>46</v>
      </c>
      <c r="N88" s="74" t="s">
        <v>44</v>
      </c>
      <c r="O88" s="74" t="s">
        <v>34</v>
      </c>
      <c r="P88" s="75">
        <f t="shared" ref="P88" si="153">M88*0.001375*60</f>
        <v>3.7949999999999999</v>
      </c>
      <c r="Q88" s="75">
        <f t="shared" ref="Q88" si="154">M88*0.006*60</f>
        <v>16.560000000000002</v>
      </c>
      <c r="R88" s="74" t="s">
        <v>36</v>
      </c>
      <c r="S88" s="74" t="s">
        <v>209</v>
      </c>
      <c r="T88" s="74"/>
      <c r="U88" s="74" t="s">
        <v>37</v>
      </c>
      <c r="V88" s="73" t="s">
        <v>37</v>
      </c>
    </row>
    <row r="89" spans="1:22" x14ac:dyDescent="0.25">
      <c r="A89" s="52"/>
      <c r="B89" s="55"/>
      <c r="C89" s="57"/>
      <c r="D89" s="87"/>
      <c r="E89" s="87"/>
      <c r="F89" s="118"/>
      <c r="G89" s="118"/>
      <c r="H89" s="118"/>
      <c r="I89" s="59"/>
      <c r="J89" s="57"/>
      <c r="K89" s="59"/>
      <c r="L89" s="61"/>
      <c r="M89" s="61"/>
      <c r="N89" s="57"/>
      <c r="O89" s="57"/>
      <c r="P89" s="60"/>
      <c r="Q89" s="60"/>
      <c r="R89" s="57"/>
      <c r="S89" s="57"/>
      <c r="T89" s="57"/>
      <c r="U89" s="57"/>
      <c r="V89" s="67"/>
    </row>
    <row r="90" spans="1:22" x14ac:dyDescent="0.25">
      <c r="A90" s="52"/>
      <c r="B90" s="55"/>
      <c r="C90" s="57">
        <v>23</v>
      </c>
      <c r="D90" s="87" t="s">
        <v>209</v>
      </c>
      <c r="E90" s="87" t="s">
        <v>212</v>
      </c>
      <c r="F90" s="118">
        <v>8.9700000000000006</v>
      </c>
      <c r="G90" s="118">
        <v>8.9600000000000009</v>
      </c>
      <c r="H90" s="118">
        <v>8.9700000000000006</v>
      </c>
      <c r="I90" s="59">
        <f t="shared" ref="I90" si="155">SUM(F90:H91)/3</f>
        <v>8.9666666666666668</v>
      </c>
      <c r="J90" s="57"/>
      <c r="K90" s="59">
        <f t="shared" ref="K90" si="156">I90*I90*PI()/4</f>
        <v>63.146885001780838</v>
      </c>
      <c r="L90" s="61">
        <f t="shared" si="89"/>
        <v>44.897733088312478</v>
      </c>
      <c r="M90" s="61">
        <v>46</v>
      </c>
      <c r="N90" s="57" t="s">
        <v>44</v>
      </c>
      <c r="O90" s="57" t="s">
        <v>34</v>
      </c>
      <c r="P90" s="60">
        <f t="shared" ref="P90" si="157">M90*0.001375*60</f>
        <v>3.7949999999999999</v>
      </c>
      <c r="Q90" s="60">
        <f t="shared" ref="Q90" si="158">M90*0.006*60</f>
        <v>16.560000000000002</v>
      </c>
      <c r="R90" s="57" t="s">
        <v>36</v>
      </c>
      <c r="S90" s="57" t="s">
        <v>209</v>
      </c>
      <c r="T90" s="57"/>
      <c r="U90" s="57" t="s">
        <v>37</v>
      </c>
      <c r="V90" s="67" t="s">
        <v>37</v>
      </c>
    </row>
    <row r="91" spans="1:22" x14ac:dyDescent="0.25">
      <c r="A91" s="52"/>
      <c r="B91" s="55"/>
      <c r="C91" s="57"/>
      <c r="D91" s="87"/>
      <c r="E91" s="87"/>
      <c r="F91" s="118"/>
      <c r="G91" s="118"/>
      <c r="H91" s="118"/>
      <c r="I91" s="59"/>
      <c r="J91" s="57"/>
      <c r="K91" s="59"/>
      <c r="L91" s="61"/>
      <c r="M91" s="61"/>
      <c r="N91" s="57"/>
      <c r="O91" s="57"/>
      <c r="P91" s="60"/>
      <c r="Q91" s="60"/>
      <c r="R91" s="57"/>
      <c r="S91" s="57"/>
      <c r="T91" s="57"/>
      <c r="U91" s="57"/>
      <c r="V91" s="67"/>
    </row>
    <row r="92" spans="1:22" x14ac:dyDescent="0.25">
      <c r="A92" s="52"/>
      <c r="B92" s="55"/>
      <c r="C92" s="57">
        <v>23</v>
      </c>
      <c r="D92" s="87" t="s">
        <v>209</v>
      </c>
      <c r="E92" s="87" t="s">
        <v>213</v>
      </c>
      <c r="F92" s="118">
        <v>8.98</v>
      </c>
      <c r="G92" s="118">
        <v>8.9700000000000006</v>
      </c>
      <c r="H92" s="118">
        <v>8.98</v>
      </c>
      <c r="I92" s="59">
        <f t="shared" ref="I92" si="159">SUM(F92:H93)/3</f>
        <v>8.9766666666666683</v>
      </c>
      <c r="J92" s="57"/>
      <c r="K92" s="59">
        <f t="shared" ref="K92" si="160">I92*I92*PI()/4</f>
        <v>63.287811612233142</v>
      </c>
      <c r="L92" s="61">
        <f t="shared" si="89"/>
        <v>44.947804909600571</v>
      </c>
      <c r="M92" s="61">
        <v>46</v>
      </c>
      <c r="N92" s="57" t="s">
        <v>44</v>
      </c>
      <c r="O92" s="57" t="s">
        <v>34</v>
      </c>
      <c r="P92" s="60">
        <f t="shared" ref="P92" si="161">M92*0.001375*60</f>
        <v>3.7949999999999999</v>
      </c>
      <c r="Q92" s="60">
        <f t="shared" ref="Q92" si="162">M92*0.006*60</f>
        <v>16.560000000000002</v>
      </c>
      <c r="R92" s="57" t="s">
        <v>36</v>
      </c>
      <c r="S92" s="57" t="s">
        <v>209</v>
      </c>
      <c r="T92" s="57"/>
      <c r="U92" s="57" t="s">
        <v>37</v>
      </c>
      <c r="V92" s="67" t="s">
        <v>37</v>
      </c>
    </row>
    <row r="93" spans="1:22" ht="15.75" thickBot="1" x14ac:dyDescent="0.3">
      <c r="A93" s="53"/>
      <c r="B93" s="56"/>
      <c r="C93" s="66"/>
      <c r="D93" s="88"/>
      <c r="E93" s="88"/>
      <c r="F93" s="121"/>
      <c r="G93" s="121"/>
      <c r="H93" s="121"/>
      <c r="I93" s="70"/>
      <c r="J93" s="66"/>
      <c r="K93" s="70"/>
      <c r="L93" s="71"/>
      <c r="M93" s="71"/>
      <c r="N93" s="66"/>
      <c r="O93" s="66"/>
      <c r="P93" s="72"/>
      <c r="Q93" s="72"/>
      <c r="R93" s="66"/>
      <c r="S93" s="66"/>
      <c r="T93" s="66"/>
      <c r="U93" s="66"/>
      <c r="V93" s="68"/>
    </row>
    <row r="94" spans="1:22" ht="14.45" customHeight="1" x14ac:dyDescent="0.25">
      <c r="A94" s="109">
        <v>2024</v>
      </c>
      <c r="B94" s="110"/>
      <c r="C94" s="110"/>
      <c r="D94" s="110"/>
      <c r="E94" s="110"/>
      <c r="F94" s="110"/>
      <c r="G94" s="110"/>
      <c r="H94" s="110"/>
      <c r="I94" s="110"/>
      <c r="J94" s="110"/>
      <c r="K94" s="110"/>
      <c r="L94" s="110"/>
      <c r="M94" s="110"/>
      <c r="N94" s="110"/>
      <c r="O94" s="110"/>
      <c r="P94" s="110"/>
      <c r="Q94" s="110"/>
      <c r="R94" s="110"/>
      <c r="S94" s="110"/>
      <c r="T94" s="110"/>
      <c r="U94" s="110"/>
      <c r="V94" s="111"/>
    </row>
    <row r="95" spans="1:22" ht="14.45" customHeight="1" thickBot="1" x14ac:dyDescent="0.3">
      <c r="A95" s="112"/>
      <c r="B95" s="113"/>
      <c r="C95" s="113"/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  <c r="P95" s="113"/>
      <c r="Q95" s="113"/>
      <c r="R95" s="113"/>
      <c r="S95" s="113"/>
      <c r="T95" s="113"/>
      <c r="U95" s="113"/>
      <c r="V95" s="114"/>
    </row>
    <row r="96" spans="1:22" x14ac:dyDescent="0.25">
      <c r="A96" s="122" t="s">
        <v>216</v>
      </c>
      <c r="B96" s="74" t="s">
        <v>217</v>
      </c>
      <c r="C96" s="74">
        <v>21</v>
      </c>
      <c r="D96" s="89" t="s">
        <v>191</v>
      </c>
      <c r="E96" s="89" t="s">
        <v>219</v>
      </c>
      <c r="F96" s="120">
        <v>9.93</v>
      </c>
      <c r="G96" s="120">
        <v>10</v>
      </c>
      <c r="H96" s="120">
        <v>9.9600000000000009</v>
      </c>
      <c r="I96" s="58">
        <f t="shared" ref="I96" si="163">SUM(F96:H97)/3</f>
        <v>9.9633333333333329</v>
      </c>
      <c r="J96" s="74"/>
      <c r="K96" s="58">
        <f t="shared" ref="K96" si="164">I96*I96*PI()/4</f>
        <v>77.964913610784151</v>
      </c>
      <c r="L96" s="76">
        <f t="shared" si="89"/>
        <v>49.88822461002453</v>
      </c>
      <c r="M96" s="76">
        <f t="shared" ref="M96" si="165">L96+1.5*SQRT(K96)</f>
        <v>63.132886010915996</v>
      </c>
      <c r="N96" s="74" t="s">
        <v>35</v>
      </c>
      <c r="O96" s="74" t="s">
        <v>34</v>
      </c>
      <c r="P96" s="75">
        <f t="shared" ref="P96" si="166">M96*0.001375*60</f>
        <v>5.2084630959005693</v>
      </c>
      <c r="Q96" s="75">
        <f t="shared" ref="Q96" si="167">M96*0.006*60</f>
        <v>22.727838963929759</v>
      </c>
      <c r="R96" s="74" t="s">
        <v>36</v>
      </c>
      <c r="S96" s="74" t="s">
        <v>218</v>
      </c>
      <c r="T96" s="74"/>
      <c r="U96" s="74" t="s">
        <v>37</v>
      </c>
      <c r="V96" s="73" t="s">
        <v>37</v>
      </c>
    </row>
    <row r="97" spans="1:22" ht="15.75" thickBot="1" x14ac:dyDescent="0.3">
      <c r="A97" s="123"/>
      <c r="B97" s="66"/>
      <c r="C97" s="66"/>
      <c r="D97" s="88"/>
      <c r="E97" s="88"/>
      <c r="F97" s="121"/>
      <c r="G97" s="121"/>
      <c r="H97" s="121"/>
      <c r="I97" s="70"/>
      <c r="J97" s="66"/>
      <c r="K97" s="70"/>
      <c r="L97" s="71"/>
      <c r="M97" s="71"/>
      <c r="N97" s="66"/>
      <c r="O97" s="66"/>
      <c r="P97" s="72"/>
      <c r="Q97" s="72"/>
      <c r="R97" s="66"/>
      <c r="S97" s="66"/>
      <c r="T97" s="66"/>
      <c r="U97" s="66"/>
      <c r="V97" s="68"/>
    </row>
    <row r="98" spans="1:22" ht="14.45" customHeight="1" x14ac:dyDescent="0.25">
      <c r="A98" s="78">
        <v>2025</v>
      </c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80"/>
    </row>
    <row r="99" spans="1:22" ht="14.45" customHeight="1" thickBot="1" x14ac:dyDescent="0.3">
      <c r="A99" s="81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3"/>
    </row>
    <row r="100" spans="1:22" x14ac:dyDescent="0.25">
      <c r="A100" s="62"/>
      <c r="B100" s="62"/>
      <c r="C100" s="62"/>
      <c r="D100" s="86"/>
      <c r="E100" s="86"/>
      <c r="F100" s="119"/>
      <c r="G100" s="119"/>
      <c r="H100" s="119"/>
      <c r="I100" s="63">
        <f t="shared" ref="I100" si="168">SUM(F100:H101)/3</f>
        <v>0</v>
      </c>
      <c r="J100" s="62"/>
      <c r="K100" s="63">
        <f t="shared" ref="K100" si="169">I100*I100*PI()/4</f>
        <v>0</v>
      </c>
      <c r="L100" s="64">
        <f t="shared" si="89"/>
        <v>0</v>
      </c>
      <c r="M100" s="64">
        <f t="shared" ref="M100" si="170">L100+1.5*SQRT(K100)</f>
        <v>0</v>
      </c>
      <c r="N100" s="62"/>
      <c r="O100" s="62"/>
      <c r="P100" s="65">
        <f t="shared" ref="P100" si="171">M100*0.001375*60</f>
        <v>0</v>
      </c>
      <c r="Q100" s="65">
        <f t="shared" ref="Q100" si="172">M100*0.006*60</f>
        <v>0</v>
      </c>
      <c r="R100" s="62"/>
      <c r="S100" s="62"/>
      <c r="T100" s="62"/>
      <c r="U100" s="62"/>
      <c r="V100" s="62"/>
    </row>
    <row r="101" spans="1:22" x14ac:dyDescent="0.25">
      <c r="A101" s="57"/>
      <c r="B101" s="57"/>
      <c r="C101" s="57"/>
      <c r="D101" s="87"/>
      <c r="E101" s="87"/>
      <c r="F101" s="118"/>
      <c r="G101" s="118"/>
      <c r="H101" s="118"/>
      <c r="I101" s="59"/>
      <c r="J101" s="57"/>
      <c r="K101" s="59"/>
      <c r="L101" s="61"/>
      <c r="M101" s="61"/>
      <c r="N101" s="57"/>
      <c r="O101" s="57"/>
      <c r="P101" s="60"/>
      <c r="Q101" s="60"/>
      <c r="R101" s="57"/>
      <c r="S101" s="57"/>
      <c r="T101" s="57"/>
      <c r="U101" s="57"/>
      <c r="V101" s="57"/>
    </row>
    <row r="102" spans="1:22" x14ac:dyDescent="0.25">
      <c r="A102" s="57"/>
      <c r="B102" s="57"/>
      <c r="C102" s="57"/>
      <c r="D102" s="87"/>
      <c r="E102" s="87"/>
      <c r="F102" s="118"/>
      <c r="G102" s="118"/>
      <c r="H102" s="118"/>
      <c r="I102" s="59">
        <f t="shared" ref="I102" si="173">SUM(F102:H103)/3</f>
        <v>0</v>
      </c>
      <c r="J102" s="57"/>
      <c r="K102" s="59">
        <f t="shared" ref="K102" si="174">I102*I102*PI()/4</f>
        <v>0</v>
      </c>
      <c r="L102" s="61">
        <f t="shared" si="89"/>
        <v>0</v>
      </c>
      <c r="M102" s="61">
        <f t="shared" ref="M102" si="175">L102+1.5*SQRT(K102)</f>
        <v>0</v>
      </c>
      <c r="N102" s="57"/>
      <c r="O102" s="57"/>
      <c r="P102" s="60">
        <f t="shared" ref="P102" si="176">M102*0.001375*60</f>
        <v>0</v>
      </c>
      <c r="Q102" s="60">
        <f t="shared" ref="Q102" si="177">M102*0.006*60</f>
        <v>0</v>
      </c>
      <c r="R102" s="57"/>
      <c r="S102" s="57"/>
      <c r="T102" s="57"/>
      <c r="U102" s="57"/>
      <c r="V102" s="57"/>
    </row>
    <row r="103" spans="1:22" x14ac:dyDescent="0.25">
      <c r="A103" s="57"/>
      <c r="B103" s="57"/>
      <c r="C103" s="57"/>
      <c r="D103" s="87"/>
      <c r="E103" s="87"/>
      <c r="F103" s="118"/>
      <c r="G103" s="118"/>
      <c r="H103" s="118"/>
      <c r="I103" s="59"/>
      <c r="J103" s="57"/>
      <c r="K103" s="59"/>
      <c r="L103" s="61"/>
      <c r="M103" s="61"/>
      <c r="N103" s="57"/>
      <c r="O103" s="57"/>
      <c r="P103" s="60"/>
      <c r="Q103" s="60"/>
      <c r="R103" s="57"/>
      <c r="S103" s="57"/>
      <c r="T103" s="57"/>
      <c r="U103" s="57"/>
      <c r="V103" s="57"/>
    </row>
    <row r="104" spans="1:22" x14ac:dyDescent="0.25">
      <c r="A104" s="57"/>
      <c r="B104" s="57"/>
      <c r="C104" s="57"/>
      <c r="D104" s="87"/>
      <c r="E104" s="87"/>
      <c r="F104" s="118"/>
      <c r="G104" s="118"/>
      <c r="H104" s="118"/>
      <c r="I104" s="59">
        <f t="shared" ref="I104" si="178">SUM(F104:H105)/3</f>
        <v>0</v>
      </c>
      <c r="J104" s="57"/>
      <c r="K104" s="59">
        <f t="shared" ref="K104" si="179">I104*I104*PI()/4</f>
        <v>0</v>
      </c>
      <c r="L104" s="61">
        <f t="shared" si="89"/>
        <v>0</v>
      </c>
      <c r="M104" s="61">
        <f t="shared" ref="M104" si="180">L104+1.5*SQRT(K104)</f>
        <v>0</v>
      </c>
      <c r="N104" s="57"/>
      <c r="O104" s="57"/>
      <c r="P104" s="60">
        <f t="shared" ref="P104" si="181">M104*0.001375*60</f>
        <v>0</v>
      </c>
      <c r="Q104" s="60">
        <f t="shared" ref="Q104" si="182">M104*0.006*60</f>
        <v>0</v>
      </c>
      <c r="R104" s="57"/>
      <c r="S104" s="57"/>
      <c r="T104" s="57"/>
      <c r="U104" s="57"/>
      <c r="V104" s="57"/>
    </row>
    <row r="105" spans="1:22" x14ac:dyDescent="0.25">
      <c r="A105" s="57"/>
      <c r="B105" s="57"/>
      <c r="C105" s="57"/>
      <c r="D105" s="87"/>
      <c r="E105" s="87"/>
      <c r="F105" s="118"/>
      <c r="G105" s="118"/>
      <c r="H105" s="118"/>
      <c r="I105" s="59"/>
      <c r="J105" s="57"/>
      <c r="K105" s="59"/>
      <c r="L105" s="61"/>
      <c r="M105" s="61"/>
      <c r="N105" s="57"/>
      <c r="O105" s="57"/>
      <c r="P105" s="60"/>
      <c r="Q105" s="60"/>
      <c r="R105" s="57"/>
      <c r="S105" s="57"/>
      <c r="T105" s="57"/>
      <c r="U105" s="57"/>
      <c r="V105" s="57"/>
    </row>
    <row r="106" spans="1:22" x14ac:dyDescent="0.25">
      <c r="A106" s="57"/>
      <c r="B106" s="57"/>
      <c r="C106" s="57"/>
      <c r="D106" s="87"/>
      <c r="E106" s="87"/>
      <c r="F106" s="118"/>
      <c r="G106" s="118"/>
      <c r="H106" s="118"/>
      <c r="I106" s="59">
        <f t="shared" ref="I106" si="183">SUM(F106:H107)/3</f>
        <v>0</v>
      </c>
      <c r="J106" s="57"/>
      <c r="K106" s="59">
        <f t="shared" ref="K106" si="184">I106*I106*PI()/4</f>
        <v>0</v>
      </c>
      <c r="L106" s="61">
        <f t="shared" si="89"/>
        <v>0</v>
      </c>
      <c r="M106" s="61">
        <f t="shared" ref="M106" si="185">L106+1.5*SQRT(K106)</f>
        <v>0</v>
      </c>
      <c r="N106" s="57"/>
      <c r="O106" s="57"/>
      <c r="P106" s="60">
        <f t="shared" ref="P106" si="186">M106*0.001375*60</f>
        <v>0</v>
      </c>
      <c r="Q106" s="60">
        <f t="shared" ref="Q106" si="187">M106*0.006*60</f>
        <v>0</v>
      </c>
      <c r="R106" s="57"/>
      <c r="S106" s="57"/>
      <c r="T106" s="57"/>
      <c r="U106" s="57"/>
      <c r="V106" s="57"/>
    </row>
    <row r="107" spans="1:22" x14ac:dyDescent="0.25">
      <c r="A107" s="57"/>
      <c r="B107" s="57"/>
      <c r="C107" s="57"/>
      <c r="D107" s="87"/>
      <c r="E107" s="87"/>
      <c r="F107" s="118"/>
      <c r="G107" s="118"/>
      <c r="H107" s="118"/>
      <c r="I107" s="59"/>
      <c r="J107" s="57"/>
      <c r="K107" s="59"/>
      <c r="L107" s="61"/>
      <c r="M107" s="61"/>
      <c r="N107" s="57"/>
      <c r="O107" s="57"/>
      <c r="P107" s="60"/>
      <c r="Q107" s="60"/>
      <c r="R107" s="57"/>
      <c r="S107" s="57"/>
      <c r="T107" s="57"/>
      <c r="U107" s="57"/>
      <c r="V107" s="57"/>
    </row>
    <row r="108" spans="1:22" x14ac:dyDescent="0.25">
      <c r="A108" s="57"/>
      <c r="B108" s="57"/>
      <c r="C108" s="57"/>
      <c r="D108" s="87"/>
      <c r="E108" s="87"/>
      <c r="F108" s="118"/>
      <c r="G108" s="118"/>
      <c r="H108" s="118"/>
      <c r="I108" s="59">
        <f t="shared" ref="I108" si="188">SUM(F108:H109)/3</f>
        <v>0</v>
      </c>
      <c r="J108" s="57"/>
      <c r="K108" s="59">
        <f t="shared" ref="K108" si="189">I108*I108*PI()/4</f>
        <v>0</v>
      </c>
      <c r="L108" s="61">
        <f t="shared" si="89"/>
        <v>0</v>
      </c>
      <c r="M108" s="61">
        <f t="shared" ref="M108" si="190">L108+1.5*SQRT(K108)</f>
        <v>0</v>
      </c>
      <c r="N108" s="57"/>
      <c r="O108" s="57"/>
      <c r="P108" s="60">
        <f t="shared" ref="P108" si="191">M108*0.001375*60</f>
        <v>0</v>
      </c>
      <c r="Q108" s="60">
        <f t="shared" ref="Q108" si="192">M108*0.006*60</f>
        <v>0</v>
      </c>
      <c r="R108" s="57"/>
      <c r="S108" s="57"/>
      <c r="T108" s="57"/>
      <c r="U108" s="57"/>
      <c r="V108" s="57"/>
    </row>
    <row r="109" spans="1:22" x14ac:dyDescent="0.25">
      <c r="A109" s="57"/>
      <c r="B109" s="57"/>
      <c r="C109" s="57"/>
      <c r="D109" s="87"/>
      <c r="E109" s="87"/>
      <c r="F109" s="118"/>
      <c r="G109" s="118"/>
      <c r="H109" s="118"/>
      <c r="I109" s="59"/>
      <c r="J109" s="57"/>
      <c r="K109" s="59"/>
      <c r="L109" s="61"/>
      <c r="M109" s="61"/>
      <c r="N109" s="57"/>
      <c r="O109" s="57"/>
      <c r="P109" s="60"/>
      <c r="Q109" s="60"/>
      <c r="R109" s="57"/>
      <c r="S109" s="57"/>
      <c r="T109" s="57"/>
      <c r="U109" s="57"/>
      <c r="V109" s="57"/>
    </row>
    <row r="110" spans="1:22" x14ac:dyDescent="0.25">
      <c r="A110" s="57"/>
      <c r="B110" s="57"/>
      <c r="C110" s="57"/>
      <c r="D110" s="87"/>
      <c r="E110" s="87"/>
      <c r="F110" s="118"/>
      <c r="G110" s="118"/>
      <c r="H110" s="118"/>
      <c r="I110" s="59">
        <f t="shared" ref="I110" si="193">SUM(F110:H111)/3</f>
        <v>0</v>
      </c>
      <c r="J110" s="57"/>
      <c r="K110" s="59">
        <f t="shared" ref="K110" si="194">I110*I110*PI()/4</f>
        <v>0</v>
      </c>
      <c r="L110" s="61">
        <f t="shared" si="89"/>
        <v>0</v>
      </c>
      <c r="M110" s="61">
        <f t="shared" ref="M110" si="195">L110+1.5*SQRT(K110)</f>
        <v>0</v>
      </c>
      <c r="N110" s="57"/>
      <c r="O110" s="57"/>
      <c r="P110" s="60">
        <f t="shared" ref="P110" si="196">M110*0.001375*60</f>
        <v>0</v>
      </c>
      <c r="Q110" s="60">
        <f t="shared" ref="Q110" si="197">M110*0.006*60</f>
        <v>0</v>
      </c>
      <c r="R110" s="57"/>
      <c r="S110" s="57"/>
      <c r="T110" s="57"/>
      <c r="U110" s="57"/>
      <c r="V110" s="57"/>
    </row>
    <row r="111" spans="1:22" x14ac:dyDescent="0.25">
      <c r="A111" s="57"/>
      <c r="B111" s="57"/>
      <c r="C111" s="57"/>
      <c r="D111" s="87"/>
      <c r="E111" s="87"/>
      <c r="F111" s="118"/>
      <c r="G111" s="118"/>
      <c r="H111" s="118"/>
      <c r="I111" s="59"/>
      <c r="J111" s="57"/>
      <c r="K111" s="59"/>
      <c r="L111" s="61"/>
      <c r="M111" s="61"/>
      <c r="N111" s="57"/>
      <c r="O111" s="57"/>
      <c r="P111" s="60"/>
      <c r="Q111" s="60"/>
      <c r="R111" s="57"/>
      <c r="S111" s="57"/>
      <c r="T111" s="57"/>
      <c r="U111" s="57"/>
      <c r="V111" s="57"/>
    </row>
    <row r="112" spans="1:22" x14ac:dyDescent="0.25">
      <c r="A112" s="57"/>
      <c r="B112" s="57"/>
      <c r="C112" s="57"/>
      <c r="D112" s="87"/>
      <c r="E112" s="87"/>
      <c r="F112" s="118"/>
      <c r="G112" s="118"/>
      <c r="H112" s="118"/>
      <c r="I112" s="59">
        <f t="shared" ref="I112" si="198">SUM(F112:H113)/3</f>
        <v>0</v>
      </c>
      <c r="J112" s="57"/>
      <c r="K112" s="59">
        <f t="shared" ref="K112" si="199">I112*I112*PI()/4</f>
        <v>0</v>
      </c>
      <c r="L112" s="61">
        <f t="shared" si="89"/>
        <v>0</v>
      </c>
      <c r="M112" s="61">
        <f t="shared" ref="M112" si="200">L112+1.5*SQRT(K112)</f>
        <v>0</v>
      </c>
      <c r="N112" s="57"/>
      <c r="O112" s="57"/>
      <c r="P112" s="60">
        <f t="shared" ref="P112" si="201">M112*0.001375*60</f>
        <v>0</v>
      </c>
      <c r="Q112" s="60">
        <f t="shared" ref="Q112" si="202">M112*0.006*60</f>
        <v>0</v>
      </c>
      <c r="R112" s="57"/>
      <c r="S112" s="57"/>
      <c r="T112" s="57"/>
      <c r="U112" s="57"/>
      <c r="V112" s="57"/>
    </row>
    <row r="113" spans="1:22" x14ac:dyDescent="0.25">
      <c r="A113" s="57"/>
      <c r="B113" s="57"/>
      <c r="C113" s="57"/>
      <c r="D113" s="87"/>
      <c r="E113" s="87"/>
      <c r="F113" s="118"/>
      <c r="G113" s="118"/>
      <c r="H113" s="118"/>
      <c r="I113" s="59"/>
      <c r="J113" s="57"/>
      <c r="K113" s="59"/>
      <c r="L113" s="61"/>
      <c r="M113" s="61"/>
      <c r="N113" s="57"/>
      <c r="O113" s="57"/>
      <c r="P113" s="60"/>
      <c r="Q113" s="60"/>
      <c r="R113" s="57"/>
      <c r="S113" s="57"/>
      <c r="T113" s="57"/>
      <c r="U113" s="57"/>
      <c r="V113" s="57"/>
    </row>
    <row r="114" spans="1:22" x14ac:dyDescent="0.25">
      <c r="A114" s="57"/>
      <c r="B114" s="57"/>
      <c r="C114" s="57"/>
      <c r="D114" s="87"/>
      <c r="E114" s="87"/>
      <c r="F114" s="118"/>
      <c r="G114" s="118"/>
      <c r="H114" s="118"/>
      <c r="I114" s="59">
        <f t="shared" ref="I114" si="203">SUM(F114:H115)/3</f>
        <v>0</v>
      </c>
      <c r="J114" s="57"/>
      <c r="K114" s="59">
        <f t="shared" ref="K114" si="204">I114*I114*PI()/4</f>
        <v>0</v>
      </c>
      <c r="L114" s="61">
        <f t="shared" si="89"/>
        <v>0</v>
      </c>
      <c r="M114" s="61">
        <f t="shared" ref="M114" si="205">L114+1.5*SQRT(K114)</f>
        <v>0</v>
      </c>
      <c r="N114" s="57"/>
      <c r="O114" s="57"/>
      <c r="P114" s="60">
        <f t="shared" ref="P114" si="206">M114*0.001375*60</f>
        <v>0</v>
      </c>
      <c r="Q114" s="60">
        <f t="shared" ref="Q114" si="207">M114*0.006*60</f>
        <v>0</v>
      </c>
      <c r="R114" s="57"/>
      <c r="S114" s="57"/>
      <c r="T114" s="57"/>
      <c r="U114" s="57"/>
      <c r="V114" s="57"/>
    </row>
    <row r="115" spans="1:22" x14ac:dyDescent="0.25">
      <c r="A115" s="57"/>
      <c r="B115" s="57"/>
      <c r="C115" s="57"/>
      <c r="D115" s="87"/>
      <c r="E115" s="87"/>
      <c r="F115" s="118"/>
      <c r="G115" s="118"/>
      <c r="H115" s="118"/>
      <c r="I115" s="59"/>
      <c r="J115" s="57"/>
      <c r="K115" s="59"/>
      <c r="L115" s="61"/>
      <c r="M115" s="61"/>
      <c r="N115" s="57"/>
      <c r="O115" s="57"/>
      <c r="P115" s="60"/>
      <c r="Q115" s="60"/>
      <c r="R115" s="57"/>
      <c r="S115" s="57"/>
      <c r="T115" s="57"/>
      <c r="U115" s="57"/>
      <c r="V115" s="57"/>
    </row>
    <row r="116" spans="1:22" x14ac:dyDescent="0.25">
      <c r="A116" s="57"/>
      <c r="B116" s="57"/>
      <c r="C116" s="57"/>
      <c r="D116" s="87"/>
      <c r="E116" s="87"/>
      <c r="F116" s="118"/>
      <c r="G116" s="118"/>
      <c r="H116" s="118"/>
      <c r="I116" s="59">
        <f t="shared" ref="I116" si="208">SUM(F116:H117)/3</f>
        <v>0</v>
      </c>
      <c r="J116" s="57"/>
      <c r="K116" s="59">
        <f t="shared" ref="K116" si="209">I116*I116*PI()/4</f>
        <v>0</v>
      </c>
      <c r="L116" s="61">
        <f t="shared" si="89"/>
        <v>0</v>
      </c>
      <c r="M116" s="61">
        <f t="shared" ref="M116" si="210">L116+1.5*SQRT(K116)</f>
        <v>0</v>
      </c>
      <c r="N116" s="57"/>
      <c r="O116" s="57"/>
      <c r="P116" s="60">
        <f t="shared" ref="P116" si="211">M116*0.001375*60</f>
        <v>0</v>
      </c>
      <c r="Q116" s="60">
        <f t="shared" ref="Q116" si="212">M116*0.006*60</f>
        <v>0</v>
      </c>
      <c r="R116" s="57"/>
      <c r="S116" s="57"/>
      <c r="T116" s="57"/>
      <c r="U116" s="57"/>
      <c r="V116" s="57"/>
    </row>
    <row r="117" spans="1:22" x14ac:dyDescent="0.25">
      <c r="A117" s="57"/>
      <c r="B117" s="57"/>
      <c r="C117" s="57"/>
      <c r="D117" s="87"/>
      <c r="E117" s="87"/>
      <c r="F117" s="118"/>
      <c r="G117" s="118"/>
      <c r="H117" s="118"/>
      <c r="I117" s="59"/>
      <c r="J117" s="57"/>
      <c r="K117" s="59"/>
      <c r="L117" s="61"/>
      <c r="M117" s="61"/>
      <c r="N117" s="57"/>
      <c r="O117" s="57"/>
      <c r="P117" s="60"/>
      <c r="Q117" s="60"/>
      <c r="R117" s="57"/>
      <c r="S117" s="57"/>
      <c r="T117" s="57"/>
      <c r="U117" s="57"/>
      <c r="V117" s="57"/>
    </row>
    <row r="118" spans="1:22" x14ac:dyDescent="0.25">
      <c r="A118" s="57"/>
      <c r="B118" s="57"/>
      <c r="C118" s="57"/>
      <c r="D118" s="87"/>
      <c r="E118" s="87"/>
      <c r="F118" s="118"/>
      <c r="G118" s="118"/>
      <c r="H118" s="118"/>
      <c r="I118" s="59">
        <f t="shared" ref="I118" si="213">SUM(F118:H119)/3</f>
        <v>0</v>
      </c>
      <c r="J118" s="57"/>
      <c r="K118" s="59">
        <f t="shared" ref="K118" si="214">I118*I118*PI()/4</f>
        <v>0</v>
      </c>
      <c r="L118" s="61">
        <f t="shared" si="89"/>
        <v>0</v>
      </c>
      <c r="M118" s="61">
        <f t="shared" ref="M118" si="215">L118+1.5*SQRT(K118)</f>
        <v>0</v>
      </c>
      <c r="N118" s="57"/>
      <c r="O118" s="57"/>
      <c r="P118" s="60">
        <f t="shared" ref="P118" si="216">M118*0.001375*60</f>
        <v>0</v>
      </c>
      <c r="Q118" s="60">
        <f t="shared" ref="Q118" si="217">M118*0.006*60</f>
        <v>0</v>
      </c>
      <c r="R118" s="57"/>
      <c r="S118" s="57"/>
      <c r="T118" s="57"/>
      <c r="U118" s="57"/>
      <c r="V118" s="57"/>
    </row>
    <row r="119" spans="1:22" x14ac:dyDescent="0.25">
      <c r="A119" s="57"/>
      <c r="B119" s="57"/>
      <c r="C119" s="57"/>
      <c r="D119" s="87"/>
      <c r="E119" s="87"/>
      <c r="F119" s="118"/>
      <c r="G119" s="118"/>
      <c r="H119" s="118"/>
      <c r="I119" s="59"/>
      <c r="J119" s="57"/>
      <c r="K119" s="59"/>
      <c r="L119" s="61"/>
      <c r="M119" s="61"/>
      <c r="N119" s="57"/>
      <c r="O119" s="57"/>
      <c r="P119" s="60"/>
      <c r="Q119" s="60"/>
      <c r="R119" s="57"/>
      <c r="S119" s="57"/>
      <c r="T119" s="57"/>
      <c r="U119" s="57"/>
      <c r="V119" s="57"/>
    </row>
    <row r="120" spans="1:22" x14ac:dyDescent="0.25">
      <c r="A120" s="57"/>
      <c r="B120" s="57"/>
      <c r="C120" s="57"/>
      <c r="D120" s="87"/>
      <c r="E120" s="87"/>
      <c r="F120" s="118"/>
      <c r="G120" s="118"/>
      <c r="H120" s="118"/>
      <c r="I120" s="59">
        <f t="shared" ref="I120" si="218">SUM(F120:H121)/3</f>
        <v>0</v>
      </c>
      <c r="J120" s="57"/>
      <c r="K120" s="59">
        <f t="shared" ref="K120" si="219">I120*I120*PI()/4</f>
        <v>0</v>
      </c>
      <c r="L120" s="61">
        <f t="shared" ref="L120" si="220">5.65*SQRT(K120)</f>
        <v>0</v>
      </c>
      <c r="M120" s="61">
        <f t="shared" ref="M120" si="221">L120+1.5*SQRT(K120)</f>
        <v>0</v>
      </c>
      <c r="N120" s="57"/>
      <c r="O120" s="57"/>
      <c r="P120" s="60">
        <f t="shared" ref="P120" si="222">M120*0.001375*60</f>
        <v>0</v>
      </c>
      <c r="Q120" s="60">
        <f t="shared" ref="Q120" si="223">M120*0.006*60</f>
        <v>0</v>
      </c>
      <c r="R120" s="57"/>
      <c r="S120" s="57"/>
      <c r="T120" s="57"/>
      <c r="U120" s="57"/>
      <c r="V120" s="57"/>
    </row>
    <row r="121" spans="1:22" x14ac:dyDescent="0.25">
      <c r="A121" s="57"/>
      <c r="B121" s="57"/>
      <c r="C121" s="57"/>
      <c r="D121" s="87"/>
      <c r="E121" s="87"/>
      <c r="F121" s="118"/>
      <c r="G121" s="118"/>
      <c r="H121" s="118"/>
      <c r="I121" s="59"/>
      <c r="J121" s="57"/>
      <c r="K121" s="59"/>
      <c r="L121" s="61"/>
      <c r="M121" s="61"/>
      <c r="N121" s="57"/>
      <c r="O121" s="57"/>
      <c r="P121" s="60"/>
      <c r="Q121" s="60"/>
      <c r="R121" s="57"/>
      <c r="S121" s="57"/>
      <c r="T121" s="57"/>
      <c r="U121" s="57"/>
      <c r="V121" s="57"/>
    </row>
    <row r="122" spans="1:22" x14ac:dyDescent="0.25">
      <c r="A122" s="57"/>
      <c r="B122" s="57"/>
      <c r="C122" s="57"/>
      <c r="D122" s="87"/>
      <c r="E122" s="87"/>
      <c r="F122" s="118"/>
      <c r="G122" s="118"/>
      <c r="H122" s="118"/>
      <c r="I122" s="59">
        <f t="shared" ref="I122" si="224">SUM(F122:H123)/3</f>
        <v>0</v>
      </c>
      <c r="J122" s="57"/>
      <c r="K122" s="59">
        <f t="shared" ref="K122" si="225">I122*I122*PI()/4</f>
        <v>0</v>
      </c>
      <c r="L122" s="61">
        <f t="shared" ref="L122" si="226">5.65*SQRT(K122)</f>
        <v>0</v>
      </c>
      <c r="M122" s="61">
        <f t="shared" ref="M122" si="227">L122+1.5*SQRT(K122)</f>
        <v>0</v>
      </c>
      <c r="N122" s="57"/>
      <c r="O122" s="57"/>
      <c r="P122" s="60">
        <f t="shared" ref="P122" si="228">M122*0.001375*60</f>
        <v>0</v>
      </c>
      <c r="Q122" s="60">
        <f t="shared" ref="Q122" si="229">M122*0.006*60</f>
        <v>0</v>
      </c>
      <c r="R122" s="57"/>
      <c r="S122" s="57"/>
      <c r="T122" s="57"/>
      <c r="U122" s="57"/>
      <c r="V122" s="57"/>
    </row>
    <row r="123" spans="1:22" x14ac:dyDescent="0.25">
      <c r="A123" s="57"/>
      <c r="B123" s="57"/>
      <c r="C123" s="57"/>
      <c r="D123" s="87"/>
      <c r="E123" s="87"/>
      <c r="F123" s="118"/>
      <c r="G123" s="118"/>
      <c r="H123" s="118"/>
      <c r="I123" s="59"/>
      <c r="J123" s="57"/>
      <c r="K123" s="59"/>
      <c r="L123" s="61"/>
      <c r="M123" s="61"/>
      <c r="N123" s="57"/>
      <c r="O123" s="57"/>
      <c r="P123" s="60"/>
      <c r="Q123" s="60"/>
      <c r="R123" s="57"/>
      <c r="S123" s="57"/>
      <c r="T123" s="57"/>
      <c r="U123" s="57"/>
      <c r="V123" s="57"/>
    </row>
    <row r="124" spans="1:22" x14ac:dyDescent="0.25">
      <c r="A124" s="57"/>
      <c r="B124" s="57"/>
      <c r="C124" s="57"/>
      <c r="D124" s="87"/>
      <c r="E124" s="87"/>
      <c r="F124" s="118"/>
      <c r="G124" s="118"/>
      <c r="H124" s="118"/>
      <c r="I124" s="59">
        <f t="shared" ref="I124" si="230">SUM(F124:H125)/3</f>
        <v>0</v>
      </c>
      <c r="J124" s="57"/>
      <c r="K124" s="59">
        <f t="shared" ref="K124" si="231">I124*I124*PI()/4</f>
        <v>0</v>
      </c>
      <c r="L124" s="61">
        <f t="shared" ref="L124" si="232">5.65*SQRT(K124)</f>
        <v>0</v>
      </c>
      <c r="M124" s="61">
        <f t="shared" ref="M124" si="233">L124+1.5*SQRT(K124)</f>
        <v>0</v>
      </c>
      <c r="N124" s="57"/>
      <c r="O124" s="57"/>
      <c r="P124" s="60">
        <f t="shared" ref="P124" si="234">M124*0.001375*60</f>
        <v>0</v>
      </c>
      <c r="Q124" s="60">
        <f t="shared" ref="Q124" si="235">M124*0.006*60</f>
        <v>0</v>
      </c>
      <c r="R124" s="57"/>
      <c r="S124" s="57"/>
      <c r="T124" s="57"/>
      <c r="U124" s="57"/>
      <c r="V124" s="57"/>
    </row>
    <row r="125" spans="1:22" x14ac:dyDescent="0.25">
      <c r="A125" s="57"/>
      <c r="B125" s="57"/>
      <c r="C125" s="57"/>
      <c r="D125" s="87"/>
      <c r="E125" s="87"/>
      <c r="F125" s="118"/>
      <c r="G125" s="118"/>
      <c r="H125" s="118"/>
      <c r="I125" s="59"/>
      <c r="J125" s="57"/>
      <c r="K125" s="59"/>
      <c r="L125" s="61"/>
      <c r="M125" s="61"/>
      <c r="N125" s="57"/>
      <c r="O125" s="57"/>
      <c r="P125" s="60"/>
      <c r="Q125" s="60"/>
      <c r="R125" s="57"/>
      <c r="S125" s="57"/>
      <c r="T125" s="57"/>
      <c r="U125" s="57"/>
      <c r="V125" s="57"/>
    </row>
    <row r="126" spans="1:22" x14ac:dyDescent="0.25">
      <c r="A126" s="57"/>
      <c r="B126" s="57"/>
      <c r="C126" s="57"/>
      <c r="D126" s="87"/>
      <c r="E126" s="87"/>
      <c r="F126" s="118"/>
      <c r="G126" s="118"/>
      <c r="H126" s="118"/>
      <c r="I126" s="59">
        <f t="shared" ref="I126" si="236">SUM(F126:H127)/3</f>
        <v>0</v>
      </c>
      <c r="J126" s="57"/>
      <c r="K126" s="59">
        <f t="shared" ref="K126" si="237">I126*I126*PI()/4</f>
        <v>0</v>
      </c>
      <c r="L126" s="61">
        <f t="shared" ref="L126" si="238">5.65*SQRT(K126)</f>
        <v>0</v>
      </c>
      <c r="M126" s="61">
        <f t="shared" ref="M126" si="239">L126+1.5*SQRT(K126)</f>
        <v>0</v>
      </c>
      <c r="N126" s="57"/>
      <c r="O126" s="57"/>
      <c r="P126" s="60">
        <f t="shared" ref="P126" si="240">M126*0.001375*60</f>
        <v>0</v>
      </c>
      <c r="Q126" s="60">
        <f t="shared" ref="Q126" si="241">M126*0.006*60</f>
        <v>0</v>
      </c>
      <c r="R126" s="57"/>
      <c r="S126" s="57"/>
      <c r="T126" s="57"/>
      <c r="U126" s="57"/>
      <c r="V126" s="57"/>
    </row>
    <row r="127" spans="1:22" x14ac:dyDescent="0.25">
      <c r="A127" s="57"/>
      <c r="B127" s="57"/>
      <c r="C127" s="57"/>
      <c r="D127" s="87"/>
      <c r="E127" s="87"/>
      <c r="F127" s="118"/>
      <c r="G127" s="118"/>
      <c r="H127" s="118"/>
      <c r="I127" s="59"/>
      <c r="J127" s="57"/>
      <c r="K127" s="59"/>
      <c r="L127" s="61"/>
      <c r="M127" s="61"/>
      <c r="N127" s="57"/>
      <c r="O127" s="57"/>
      <c r="P127" s="60"/>
      <c r="Q127" s="60"/>
      <c r="R127" s="57"/>
      <c r="S127" s="57"/>
      <c r="T127" s="57"/>
      <c r="U127" s="57"/>
      <c r="V127" s="57"/>
    </row>
    <row r="128" spans="1:22" x14ac:dyDescent="0.25">
      <c r="A128" s="57"/>
      <c r="B128" s="57"/>
      <c r="C128" s="57"/>
      <c r="D128" s="87"/>
      <c r="E128" s="87"/>
      <c r="F128" s="118"/>
      <c r="G128" s="118"/>
      <c r="H128" s="118"/>
      <c r="I128" s="59">
        <f t="shared" ref="I128" si="242">SUM(F128:H129)/3</f>
        <v>0</v>
      </c>
      <c r="J128" s="57"/>
      <c r="K128" s="59">
        <f t="shared" ref="K128" si="243">I128*I128*PI()/4</f>
        <v>0</v>
      </c>
      <c r="L128" s="61">
        <f t="shared" ref="L128" si="244">5.65*SQRT(K128)</f>
        <v>0</v>
      </c>
      <c r="M128" s="61">
        <f t="shared" ref="M128" si="245">L128+1.5*SQRT(K128)</f>
        <v>0</v>
      </c>
      <c r="N128" s="57"/>
      <c r="O128" s="57"/>
      <c r="P128" s="60">
        <f t="shared" ref="P128" si="246">M128*0.001375*60</f>
        <v>0</v>
      </c>
      <c r="Q128" s="60">
        <f t="shared" ref="Q128" si="247">M128*0.006*60</f>
        <v>0</v>
      </c>
      <c r="R128" s="57"/>
      <c r="S128" s="57"/>
      <c r="T128" s="57"/>
      <c r="U128" s="57"/>
      <c r="V128" s="57"/>
    </row>
    <row r="129" spans="1:22" x14ac:dyDescent="0.25">
      <c r="A129" s="57"/>
      <c r="B129" s="57"/>
      <c r="C129" s="57"/>
      <c r="D129" s="87"/>
      <c r="E129" s="87"/>
      <c r="F129" s="118"/>
      <c r="G129" s="118"/>
      <c r="H129" s="118"/>
      <c r="I129" s="59"/>
      <c r="J129" s="57"/>
      <c r="K129" s="59"/>
      <c r="L129" s="61"/>
      <c r="M129" s="61"/>
      <c r="N129" s="57"/>
      <c r="O129" s="57"/>
      <c r="P129" s="60"/>
      <c r="Q129" s="60"/>
      <c r="R129" s="57"/>
      <c r="S129" s="57"/>
      <c r="T129" s="57"/>
      <c r="U129" s="57"/>
      <c r="V129" s="57"/>
    </row>
    <row r="130" spans="1:22" x14ac:dyDescent="0.25">
      <c r="A130" s="57"/>
      <c r="B130" s="57"/>
      <c r="C130" s="57"/>
      <c r="D130" s="87"/>
      <c r="E130" s="87"/>
      <c r="F130" s="118"/>
      <c r="G130" s="118"/>
      <c r="H130" s="118"/>
      <c r="I130" s="59">
        <f t="shared" ref="I130" si="248">SUM(F130:H131)/3</f>
        <v>0</v>
      </c>
      <c r="J130" s="57"/>
      <c r="K130" s="59">
        <f t="shared" ref="K130" si="249">I130*I130*PI()/4</f>
        <v>0</v>
      </c>
      <c r="L130" s="61">
        <f t="shared" ref="L130" si="250">5.65*SQRT(K130)</f>
        <v>0</v>
      </c>
      <c r="M130" s="61">
        <f t="shared" ref="M130" si="251">L130+1.5*SQRT(K130)</f>
        <v>0</v>
      </c>
      <c r="N130" s="57"/>
      <c r="O130" s="57"/>
      <c r="P130" s="60">
        <f t="shared" ref="P130" si="252">M130*0.001375*60</f>
        <v>0</v>
      </c>
      <c r="Q130" s="60">
        <f t="shared" ref="Q130" si="253">M130*0.006*60</f>
        <v>0</v>
      </c>
      <c r="R130" s="57"/>
      <c r="S130" s="57"/>
      <c r="T130" s="57"/>
      <c r="U130" s="57"/>
      <c r="V130" s="57"/>
    </row>
    <row r="131" spans="1:22" x14ac:dyDescent="0.25">
      <c r="A131" s="57"/>
      <c r="B131" s="57"/>
      <c r="C131" s="57"/>
      <c r="D131" s="87"/>
      <c r="E131" s="87"/>
      <c r="F131" s="118"/>
      <c r="G131" s="118"/>
      <c r="H131" s="118"/>
      <c r="I131" s="59"/>
      <c r="J131" s="57"/>
      <c r="K131" s="59"/>
      <c r="L131" s="61"/>
      <c r="M131" s="61"/>
      <c r="N131" s="57"/>
      <c r="O131" s="57"/>
      <c r="P131" s="60"/>
      <c r="Q131" s="60"/>
      <c r="R131" s="57"/>
      <c r="S131" s="57"/>
      <c r="T131" s="57"/>
      <c r="U131" s="57"/>
      <c r="V131" s="57"/>
    </row>
    <row r="132" spans="1:22" x14ac:dyDescent="0.25">
      <c r="A132" s="57"/>
      <c r="B132" s="57"/>
      <c r="C132" s="57"/>
      <c r="D132" s="87"/>
      <c r="E132" s="87"/>
      <c r="F132" s="118"/>
      <c r="G132" s="118"/>
      <c r="H132" s="118"/>
      <c r="I132" s="59">
        <f t="shared" ref="I132" si="254">SUM(F132:H133)/3</f>
        <v>0</v>
      </c>
      <c r="J132" s="57"/>
      <c r="K132" s="59">
        <f t="shared" ref="K132" si="255">I132*I132*PI()/4</f>
        <v>0</v>
      </c>
      <c r="L132" s="61">
        <f t="shared" ref="L132" si="256">5.65*SQRT(K132)</f>
        <v>0</v>
      </c>
      <c r="M132" s="61">
        <f t="shared" ref="M132" si="257">L132+1.5*SQRT(K132)</f>
        <v>0</v>
      </c>
      <c r="N132" s="57"/>
      <c r="O132" s="57"/>
      <c r="P132" s="60">
        <f t="shared" ref="P132" si="258">M132*0.001375*60</f>
        <v>0</v>
      </c>
      <c r="Q132" s="60">
        <f t="shared" ref="Q132" si="259">M132*0.006*60</f>
        <v>0</v>
      </c>
      <c r="R132" s="57"/>
      <c r="S132" s="57"/>
      <c r="T132" s="57"/>
      <c r="U132" s="57"/>
      <c r="V132" s="57"/>
    </row>
    <row r="133" spans="1:22" x14ac:dyDescent="0.25">
      <c r="A133" s="57"/>
      <c r="B133" s="57"/>
      <c r="C133" s="57"/>
      <c r="D133" s="87"/>
      <c r="E133" s="87"/>
      <c r="F133" s="118"/>
      <c r="G133" s="118"/>
      <c r="H133" s="118"/>
      <c r="I133" s="59"/>
      <c r="J133" s="57"/>
      <c r="K133" s="59"/>
      <c r="L133" s="61"/>
      <c r="M133" s="61"/>
      <c r="N133" s="57"/>
      <c r="O133" s="57"/>
      <c r="P133" s="60"/>
      <c r="Q133" s="60"/>
      <c r="R133" s="57"/>
      <c r="S133" s="57"/>
      <c r="T133" s="57"/>
      <c r="U133" s="57"/>
      <c r="V133" s="57"/>
    </row>
    <row r="134" spans="1:22" x14ac:dyDescent="0.25">
      <c r="A134" s="57"/>
      <c r="B134" s="57"/>
      <c r="C134" s="57"/>
      <c r="D134" s="87"/>
      <c r="E134" s="87"/>
      <c r="F134" s="118"/>
      <c r="G134" s="118"/>
      <c r="H134" s="118"/>
      <c r="I134" s="59">
        <f t="shared" ref="I134" si="260">SUM(F134:H135)/3</f>
        <v>0</v>
      </c>
      <c r="J134" s="57"/>
      <c r="K134" s="59">
        <f t="shared" ref="K134" si="261">I134*I134*PI()/4</f>
        <v>0</v>
      </c>
      <c r="L134" s="61">
        <f t="shared" ref="L134" si="262">5.65*SQRT(K134)</f>
        <v>0</v>
      </c>
      <c r="M134" s="61">
        <f t="shared" ref="M134" si="263">L134+1.5*SQRT(K134)</f>
        <v>0</v>
      </c>
      <c r="N134" s="57"/>
      <c r="O134" s="57"/>
      <c r="P134" s="60">
        <f t="shared" ref="P134" si="264">M134*0.001375*60</f>
        <v>0</v>
      </c>
      <c r="Q134" s="60">
        <f t="shared" ref="Q134" si="265">M134*0.006*60</f>
        <v>0</v>
      </c>
      <c r="R134" s="57"/>
      <c r="S134" s="57"/>
      <c r="T134" s="57"/>
      <c r="U134" s="57"/>
      <c r="V134" s="57"/>
    </row>
    <row r="135" spans="1:22" x14ac:dyDescent="0.25">
      <c r="A135" s="57"/>
      <c r="B135" s="57"/>
      <c r="C135" s="57"/>
      <c r="D135" s="87"/>
      <c r="E135" s="87"/>
      <c r="F135" s="118"/>
      <c r="G135" s="118"/>
      <c r="H135" s="118"/>
      <c r="I135" s="59"/>
      <c r="J135" s="57"/>
      <c r="K135" s="59"/>
      <c r="L135" s="61"/>
      <c r="M135" s="61"/>
      <c r="N135" s="57"/>
      <c r="O135" s="57"/>
      <c r="P135" s="60"/>
      <c r="Q135" s="60"/>
      <c r="R135" s="57"/>
      <c r="S135" s="57"/>
      <c r="T135" s="57"/>
      <c r="U135" s="57"/>
      <c r="V135" s="57"/>
    </row>
    <row r="136" spans="1:22" x14ac:dyDescent="0.25">
      <c r="A136" s="57"/>
      <c r="B136" s="57"/>
      <c r="C136" s="57"/>
      <c r="D136" s="87"/>
      <c r="E136" s="87"/>
      <c r="F136" s="118"/>
      <c r="G136" s="118"/>
      <c r="H136" s="118"/>
      <c r="I136" s="59">
        <f t="shared" ref="I136" si="266">SUM(F136:H137)/3</f>
        <v>0</v>
      </c>
      <c r="J136" s="57"/>
      <c r="K136" s="59">
        <f t="shared" ref="K136" si="267">I136*I136*PI()/4</f>
        <v>0</v>
      </c>
      <c r="L136" s="61">
        <f t="shared" ref="L136" si="268">5.65*SQRT(K136)</f>
        <v>0</v>
      </c>
      <c r="M136" s="61">
        <f t="shared" ref="M136" si="269">L136+1.5*SQRT(K136)</f>
        <v>0</v>
      </c>
      <c r="N136" s="57"/>
      <c r="O136" s="57"/>
      <c r="P136" s="60">
        <f t="shared" ref="P136" si="270">M136*0.001375*60</f>
        <v>0</v>
      </c>
      <c r="Q136" s="60">
        <f t="shared" ref="Q136" si="271">M136*0.006*60</f>
        <v>0</v>
      </c>
      <c r="R136" s="57"/>
      <c r="S136" s="57"/>
      <c r="T136" s="57"/>
      <c r="U136" s="57"/>
      <c r="V136" s="57"/>
    </row>
    <row r="137" spans="1:22" x14ac:dyDescent="0.25">
      <c r="A137" s="57"/>
      <c r="B137" s="57"/>
      <c r="C137" s="57"/>
      <c r="D137" s="87"/>
      <c r="E137" s="87"/>
      <c r="F137" s="118"/>
      <c r="G137" s="118"/>
      <c r="H137" s="118"/>
      <c r="I137" s="59"/>
      <c r="J137" s="57"/>
      <c r="K137" s="59"/>
      <c r="L137" s="61"/>
      <c r="M137" s="61"/>
      <c r="N137" s="57"/>
      <c r="O137" s="57"/>
      <c r="P137" s="60"/>
      <c r="Q137" s="60"/>
      <c r="R137" s="57"/>
      <c r="S137" s="57"/>
      <c r="T137" s="57"/>
      <c r="U137" s="57"/>
      <c r="V137" s="57"/>
    </row>
    <row r="138" spans="1:22" x14ac:dyDescent="0.25">
      <c r="A138" s="57"/>
      <c r="B138" s="57"/>
      <c r="C138" s="57"/>
      <c r="D138" s="87"/>
      <c r="E138" s="87"/>
      <c r="F138" s="118"/>
      <c r="G138" s="118"/>
      <c r="H138" s="118"/>
      <c r="I138" s="59">
        <f t="shared" ref="I138" si="272">SUM(F138:H139)/3</f>
        <v>0</v>
      </c>
      <c r="J138" s="57"/>
      <c r="K138" s="59">
        <f t="shared" ref="K138" si="273">I138*I138*PI()/4</f>
        <v>0</v>
      </c>
      <c r="L138" s="61">
        <f t="shared" ref="L138" si="274">5.65*SQRT(K138)</f>
        <v>0</v>
      </c>
      <c r="M138" s="61">
        <f t="shared" ref="M138" si="275">L138+1.5*SQRT(K138)</f>
        <v>0</v>
      </c>
      <c r="N138" s="57"/>
      <c r="O138" s="57"/>
      <c r="P138" s="60">
        <f t="shared" ref="P138" si="276">M138*0.001375*60</f>
        <v>0</v>
      </c>
      <c r="Q138" s="60">
        <f t="shared" ref="Q138" si="277">M138*0.006*60</f>
        <v>0</v>
      </c>
      <c r="R138" s="57"/>
      <c r="S138" s="57"/>
      <c r="T138" s="57"/>
      <c r="U138" s="57"/>
      <c r="V138" s="57"/>
    </row>
    <row r="139" spans="1:22" x14ac:dyDescent="0.25">
      <c r="A139" s="57"/>
      <c r="B139" s="57"/>
      <c r="C139" s="57"/>
      <c r="D139" s="87"/>
      <c r="E139" s="87"/>
      <c r="F139" s="118"/>
      <c r="G139" s="118"/>
      <c r="H139" s="118"/>
      <c r="I139" s="59"/>
      <c r="J139" s="57"/>
      <c r="K139" s="59"/>
      <c r="L139" s="61"/>
      <c r="M139" s="61"/>
      <c r="N139" s="57"/>
      <c r="O139" s="57"/>
      <c r="P139" s="60"/>
      <c r="Q139" s="60"/>
      <c r="R139" s="57"/>
      <c r="S139" s="57"/>
      <c r="T139" s="57"/>
      <c r="U139" s="57"/>
      <c r="V139" s="57"/>
    </row>
    <row r="140" spans="1:22" x14ac:dyDescent="0.25">
      <c r="A140" s="57"/>
      <c r="B140" s="57"/>
      <c r="C140" s="57"/>
      <c r="D140" s="87"/>
      <c r="E140" s="87"/>
      <c r="F140" s="118"/>
      <c r="G140" s="118"/>
      <c r="H140" s="118"/>
      <c r="I140" s="59">
        <f t="shared" ref="I140" si="278">SUM(F140:H141)/3</f>
        <v>0</v>
      </c>
      <c r="J140" s="57"/>
      <c r="K140" s="59">
        <f t="shared" ref="K140" si="279">I140*I140*PI()/4</f>
        <v>0</v>
      </c>
      <c r="L140" s="61">
        <f t="shared" ref="L140" si="280">5.65*SQRT(K140)</f>
        <v>0</v>
      </c>
      <c r="M140" s="61">
        <f t="shared" ref="M140" si="281">L140+1.5*SQRT(K140)</f>
        <v>0</v>
      </c>
      <c r="N140" s="57"/>
      <c r="O140" s="57"/>
      <c r="P140" s="60">
        <f t="shared" ref="P140" si="282">M140*0.001375*60</f>
        <v>0</v>
      </c>
      <c r="Q140" s="60">
        <f t="shared" ref="Q140" si="283">M140*0.006*60</f>
        <v>0</v>
      </c>
      <c r="R140" s="57"/>
      <c r="S140" s="57"/>
      <c r="T140" s="57"/>
      <c r="U140" s="57"/>
      <c r="V140" s="57"/>
    </row>
    <row r="141" spans="1:22" x14ac:dyDescent="0.25">
      <c r="A141" s="57"/>
      <c r="B141" s="57"/>
      <c r="C141" s="57"/>
      <c r="D141" s="87"/>
      <c r="E141" s="87"/>
      <c r="F141" s="118"/>
      <c r="G141" s="118"/>
      <c r="H141" s="118"/>
      <c r="I141" s="59"/>
      <c r="J141" s="57"/>
      <c r="K141" s="59"/>
      <c r="L141" s="61"/>
      <c r="M141" s="61"/>
      <c r="N141" s="57"/>
      <c r="O141" s="57"/>
      <c r="P141" s="60"/>
      <c r="Q141" s="60"/>
      <c r="R141" s="57"/>
      <c r="S141" s="57"/>
      <c r="T141" s="57"/>
      <c r="U141" s="57"/>
      <c r="V141" s="57"/>
    </row>
    <row r="142" spans="1:22" x14ac:dyDescent="0.25">
      <c r="A142" s="57"/>
      <c r="B142" s="57"/>
      <c r="C142" s="57"/>
      <c r="D142" s="87"/>
      <c r="E142" s="87"/>
      <c r="F142" s="118"/>
      <c r="G142" s="118"/>
      <c r="H142" s="118"/>
      <c r="I142" s="59">
        <f t="shared" ref="I142" si="284">SUM(F142:H143)/3</f>
        <v>0</v>
      </c>
      <c r="J142" s="57"/>
      <c r="K142" s="59">
        <f t="shared" ref="K142" si="285">I142*I142*PI()/4</f>
        <v>0</v>
      </c>
      <c r="L142" s="61">
        <f t="shared" ref="L142" si="286">5.65*SQRT(K142)</f>
        <v>0</v>
      </c>
      <c r="M142" s="61">
        <f t="shared" ref="M142" si="287">L142+1.5*SQRT(K142)</f>
        <v>0</v>
      </c>
      <c r="N142" s="57"/>
      <c r="O142" s="57"/>
      <c r="P142" s="60">
        <f t="shared" ref="P142" si="288">M142*0.001375*60</f>
        <v>0</v>
      </c>
      <c r="Q142" s="60">
        <f t="shared" ref="Q142" si="289">M142*0.006*60</f>
        <v>0</v>
      </c>
      <c r="R142" s="57"/>
      <c r="S142" s="57"/>
      <c r="T142" s="57"/>
      <c r="U142" s="57"/>
      <c r="V142" s="57"/>
    </row>
    <row r="143" spans="1:22" x14ac:dyDescent="0.25">
      <c r="A143" s="57"/>
      <c r="B143" s="57"/>
      <c r="C143" s="57"/>
      <c r="D143" s="87"/>
      <c r="E143" s="87"/>
      <c r="F143" s="118"/>
      <c r="G143" s="118"/>
      <c r="H143" s="118"/>
      <c r="I143" s="59"/>
      <c r="J143" s="57"/>
      <c r="K143" s="59"/>
      <c r="L143" s="61"/>
      <c r="M143" s="61"/>
      <c r="N143" s="57"/>
      <c r="O143" s="57"/>
      <c r="P143" s="60"/>
      <c r="Q143" s="60"/>
      <c r="R143" s="57"/>
      <c r="S143" s="57"/>
      <c r="T143" s="57"/>
      <c r="U143" s="57"/>
      <c r="V143" s="57"/>
    </row>
    <row r="144" spans="1:22" x14ac:dyDescent="0.25">
      <c r="A144" s="57"/>
      <c r="B144" s="57"/>
      <c r="C144" s="57"/>
      <c r="D144" s="87"/>
      <c r="E144" s="87"/>
      <c r="F144" s="118"/>
      <c r="G144" s="118"/>
      <c r="H144" s="118"/>
      <c r="I144" s="59">
        <f t="shared" ref="I144" si="290">SUM(F144:H145)/3</f>
        <v>0</v>
      </c>
      <c r="J144" s="57"/>
      <c r="K144" s="59">
        <f t="shared" ref="K144" si="291">I144*I144*PI()/4</f>
        <v>0</v>
      </c>
      <c r="L144" s="61">
        <f t="shared" ref="L144" si="292">5.65*SQRT(K144)</f>
        <v>0</v>
      </c>
      <c r="M144" s="61">
        <f t="shared" ref="M144" si="293">L144+1.5*SQRT(K144)</f>
        <v>0</v>
      </c>
      <c r="N144" s="57"/>
      <c r="O144" s="57"/>
      <c r="P144" s="60">
        <f t="shared" ref="P144" si="294">M144*0.001375*60</f>
        <v>0</v>
      </c>
      <c r="Q144" s="60">
        <f t="shared" ref="Q144" si="295">M144*0.006*60</f>
        <v>0</v>
      </c>
      <c r="R144" s="57"/>
      <c r="S144" s="57"/>
      <c r="T144" s="57"/>
      <c r="U144" s="57"/>
      <c r="V144" s="57"/>
    </row>
    <row r="145" spans="1:22" x14ac:dyDescent="0.25">
      <c r="A145" s="57"/>
      <c r="B145" s="57"/>
      <c r="C145" s="57"/>
      <c r="D145" s="87"/>
      <c r="E145" s="87"/>
      <c r="F145" s="118"/>
      <c r="G145" s="118"/>
      <c r="H145" s="118"/>
      <c r="I145" s="59"/>
      <c r="J145" s="57"/>
      <c r="K145" s="59"/>
      <c r="L145" s="61"/>
      <c r="M145" s="61"/>
      <c r="N145" s="57"/>
      <c r="O145" s="57"/>
      <c r="P145" s="60"/>
      <c r="Q145" s="60"/>
      <c r="R145" s="57"/>
      <c r="S145" s="57"/>
      <c r="T145" s="57"/>
      <c r="U145" s="57"/>
      <c r="V145" s="57"/>
    </row>
    <row r="146" spans="1:22" x14ac:dyDescent="0.25">
      <c r="A146" s="57"/>
      <c r="B146" s="57"/>
      <c r="C146" s="57"/>
      <c r="D146" s="87"/>
      <c r="E146" s="87"/>
      <c r="F146" s="118"/>
      <c r="G146" s="118"/>
      <c r="H146" s="118"/>
      <c r="I146" s="59">
        <f t="shared" ref="I146" si="296">SUM(F146:H147)/3</f>
        <v>0</v>
      </c>
      <c r="J146" s="57"/>
      <c r="K146" s="59">
        <f t="shared" ref="K146" si="297">I146*I146*PI()/4</f>
        <v>0</v>
      </c>
      <c r="L146" s="61">
        <f t="shared" ref="L146" si="298">5.65*SQRT(K146)</f>
        <v>0</v>
      </c>
      <c r="M146" s="61">
        <f t="shared" ref="M146" si="299">L146+1.5*SQRT(K146)</f>
        <v>0</v>
      </c>
      <c r="N146" s="57"/>
      <c r="O146" s="57"/>
      <c r="P146" s="60">
        <f t="shared" ref="P146" si="300">M146*0.001375*60</f>
        <v>0</v>
      </c>
      <c r="Q146" s="60">
        <f t="shared" ref="Q146" si="301">M146*0.006*60</f>
        <v>0</v>
      </c>
      <c r="R146" s="57"/>
      <c r="S146" s="57"/>
      <c r="T146" s="57"/>
      <c r="U146" s="57"/>
      <c r="V146" s="57"/>
    </row>
    <row r="147" spans="1:22" x14ac:dyDescent="0.25">
      <c r="A147" s="57"/>
      <c r="B147" s="57"/>
      <c r="C147" s="57"/>
      <c r="D147" s="87"/>
      <c r="E147" s="87"/>
      <c r="F147" s="118"/>
      <c r="G147" s="118"/>
      <c r="H147" s="118"/>
      <c r="I147" s="59"/>
      <c r="J147" s="57"/>
      <c r="K147" s="59"/>
      <c r="L147" s="61"/>
      <c r="M147" s="61"/>
      <c r="N147" s="57"/>
      <c r="O147" s="57"/>
      <c r="P147" s="60"/>
      <c r="Q147" s="60"/>
      <c r="R147" s="57"/>
      <c r="S147" s="57"/>
      <c r="T147" s="57"/>
      <c r="U147" s="57"/>
      <c r="V147" s="57"/>
    </row>
    <row r="148" spans="1:22" x14ac:dyDescent="0.25">
      <c r="A148" s="57"/>
      <c r="B148" s="57"/>
      <c r="C148" s="57"/>
      <c r="D148" s="87"/>
      <c r="E148" s="87"/>
      <c r="F148" s="118"/>
      <c r="G148" s="118"/>
      <c r="H148" s="118"/>
      <c r="I148" s="59">
        <f t="shared" ref="I148" si="302">SUM(F148:H149)/3</f>
        <v>0</v>
      </c>
      <c r="J148" s="57"/>
      <c r="K148" s="59">
        <f t="shared" ref="K148" si="303">I148*I148*PI()/4</f>
        <v>0</v>
      </c>
      <c r="L148" s="61">
        <f t="shared" ref="L148" si="304">5.65*SQRT(K148)</f>
        <v>0</v>
      </c>
      <c r="M148" s="61">
        <f t="shared" ref="M148" si="305">L148+1.5*SQRT(K148)</f>
        <v>0</v>
      </c>
      <c r="N148" s="57"/>
      <c r="O148" s="57"/>
      <c r="P148" s="60">
        <f t="shared" ref="P148" si="306">M148*0.001375*60</f>
        <v>0</v>
      </c>
      <c r="Q148" s="60">
        <f t="shared" ref="Q148" si="307">M148*0.006*60</f>
        <v>0</v>
      </c>
      <c r="R148" s="57"/>
      <c r="S148" s="57"/>
      <c r="T148" s="57"/>
      <c r="U148" s="57"/>
      <c r="V148" s="57"/>
    </row>
    <row r="149" spans="1:22" x14ac:dyDescent="0.25">
      <c r="A149" s="57"/>
      <c r="B149" s="57"/>
      <c r="C149" s="57"/>
      <c r="D149" s="87"/>
      <c r="E149" s="87"/>
      <c r="F149" s="118"/>
      <c r="G149" s="118"/>
      <c r="H149" s="118"/>
      <c r="I149" s="59"/>
      <c r="J149" s="57"/>
      <c r="K149" s="59"/>
      <c r="L149" s="61"/>
      <c r="M149" s="61"/>
      <c r="N149" s="57"/>
      <c r="O149" s="57"/>
      <c r="P149" s="60"/>
      <c r="Q149" s="60"/>
      <c r="R149" s="57"/>
      <c r="S149" s="57"/>
      <c r="T149" s="57"/>
      <c r="U149" s="57"/>
      <c r="V149" s="57"/>
    </row>
  </sheetData>
  <mergeCells count="1346">
    <mergeCell ref="A98:V99"/>
    <mergeCell ref="P114:P115"/>
    <mergeCell ref="P116:P117"/>
    <mergeCell ref="P118:P119"/>
    <mergeCell ref="P120:P121"/>
    <mergeCell ref="P9:Q9"/>
    <mergeCell ref="P52:P53"/>
    <mergeCell ref="P54:P55"/>
    <mergeCell ref="P56:P57"/>
    <mergeCell ref="P58:P59"/>
    <mergeCell ref="P60:P61"/>
    <mergeCell ref="P62:P63"/>
    <mergeCell ref="P64:P65"/>
    <mergeCell ref="P66:P67"/>
    <mergeCell ref="P68:P69"/>
    <mergeCell ref="P70:P71"/>
    <mergeCell ref="P72:P73"/>
    <mergeCell ref="P74:P75"/>
    <mergeCell ref="P76:P77"/>
    <mergeCell ref="P78:P79"/>
    <mergeCell ref="P80:P81"/>
    <mergeCell ref="P82:P83"/>
    <mergeCell ref="P84:P85"/>
    <mergeCell ref="P18:P19"/>
    <mergeCell ref="P20:P21"/>
    <mergeCell ref="P22:P23"/>
    <mergeCell ref="P28:P29"/>
    <mergeCell ref="P30:P31"/>
    <mergeCell ref="P32:P33"/>
    <mergeCell ref="P34:P35"/>
    <mergeCell ref="P36:P37"/>
    <mergeCell ref="P38:P39"/>
    <mergeCell ref="P42:P43"/>
    <mergeCell ref="P44:P45"/>
    <mergeCell ref="P46:P47"/>
    <mergeCell ref="P48:P49"/>
    <mergeCell ref="P50:P51"/>
    <mergeCell ref="A2:V2"/>
    <mergeCell ref="A3:V3"/>
    <mergeCell ref="A4:V4"/>
    <mergeCell ref="A5:V5"/>
    <mergeCell ref="A6:V6"/>
    <mergeCell ref="A7:V7"/>
    <mergeCell ref="A8:A9"/>
    <mergeCell ref="B8:B9"/>
    <mergeCell ref="D8:D9"/>
    <mergeCell ref="T10:T11"/>
    <mergeCell ref="U10:U11"/>
    <mergeCell ref="V10:V11"/>
    <mergeCell ref="P8:Q8"/>
    <mergeCell ref="P10:P11"/>
    <mergeCell ref="N10:N11"/>
    <mergeCell ref="O10:O11"/>
    <mergeCell ref="Q10:Q11"/>
    <mergeCell ref="R10:R11"/>
    <mergeCell ref="S10:S11"/>
    <mergeCell ref="G10:G11"/>
    <mergeCell ref="H10:H11"/>
    <mergeCell ref="I10:I11"/>
    <mergeCell ref="J10:J11"/>
    <mergeCell ref="K10:K11"/>
    <mergeCell ref="L10:L11"/>
    <mergeCell ref="P14:P15"/>
    <mergeCell ref="M14:M15"/>
    <mergeCell ref="S14:S15"/>
    <mergeCell ref="G14:G15"/>
    <mergeCell ref="H14:H15"/>
    <mergeCell ref="I14:I15"/>
    <mergeCell ref="J14:J15"/>
    <mergeCell ref="K14:K15"/>
    <mergeCell ref="L14:L15"/>
    <mergeCell ref="E8:E9"/>
    <mergeCell ref="F8:I8"/>
    <mergeCell ref="T8:T9"/>
    <mergeCell ref="D10:D11"/>
    <mergeCell ref="E10:E11"/>
    <mergeCell ref="F10:F11"/>
    <mergeCell ref="V12:V13"/>
    <mergeCell ref="T14:T15"/>
    <mergeCell ref="U14:U15"/>
    <mergeCell ref="V14:V15"/>
    <mergeCell ref="S12:S13"/>
    <mergeCell ref="T12:T13"/>
    <mergeCell ref="U12:U13"/>
    <mergeCell ref="A14:A15"/>
    <mergeCell ref="B14:B15"/>
    <mergeCell ref="C14:C15"/>
    <mergeCell ref="D14:D15"/>
    <mergeCell ref="E14:E15"/>
    <mergeCell ref="F14:F15"/>
    <mergeCell ref="L12:L13"/>
    <mergeCell ref="M12:M13"/>
    <mergeCell ref="N12:N13"/>
    <mergeCell ref="O12:O13"/>
    <mergeCell ref="Q12:Q13"/>
    <mergeCell ref="R12:R13"/>
    <mergeCell ref="F12:F13"/>
    <mergeCell ref="G12:G13"/>
    <mergeCell ref="H12:H13"/>
    <mergeCell ref="I12:I13"/>
    <mergeCell ref="J12:J13"/>
    <mergeCell ref="K12:K13"/>
    <mergeCell ref="A10:A13"/>
    <mergeCell ref="B10:B13"/>
    <mergeCell ref="C10:C13"/>
    <mergeCell ref="D12:D13"/>
    <mergeCell ref="E12:E13"/>
    <mergeCell ref="M10:M11"/>
    <mergeCell ref="P12:P13"/>
    <mergeCell ref="O14:O15"/>
    <mergeCell ref="Q14:Q15"/>
    <mergeCell ref="R14:R15"/>
    <mergeCell ref="N14:N15"/>
    <mergeCell ref="M18:M19"/>
    <mergeCell ref="N18:N19"/>
    <mergeCell ref="U16:U17"/>
    <mergeCell ref="V16:V17"/>
    <mergeCell ref="A18:A19"/>
    <mergeCell ref="B18:B19"/>
    <mergeCell ref="C18:C19"/>
    <mergeCell ref="D18:D19"/>
    <mergeCell ref="E18:E19"/>
    <mergeCell ref="F18:F19"/>
    <mergeCell ref="G18:G19"/>
    <mergeCell ref="H18:H19"/>
    <mergeCell ref="N16:N17"/>
    <mergeCell ref="O16:O17"/>
    <mergeCell ref="Q16:Q17"/>
    <mergeCell ref="R16:R17"/>
    <mergeCell ref="S16:S17"/>
    <mergeCell ref="T16:T17"/>
    <mergeCell ref="H16:H17"/>
    <mergeCell ref="I16:I17"/>
    <mergeCell ref="J16:J17"/>
    <mergeCell ref="K16:K17"/>
    <mergeCell ref="L16:L17"/>
    <mergeCell ref="M16:M17"/>
    <mergeCell ref="A16:A17"/>
    <mergeCell ref="B16:B17"/>
    <mergeCell ref="C16:C17"/>
    <mergeCell ref="D16:D17"/>
    <mergeCell ref="E16:E17"/>
    <mergeCell ref="F16:F17"/>
    <mergeCell ref="G16:G17"/>
    <mergeCell ref="P16:P17"/>
    <mergeCell ref="Q20:Q21"/>
    <mergeCell ref="R20:R21"/>
    <mergeCell ref="S20:S21"/>
    <mergeCell ref="T20:T21"/>
    <mergeCell ref="U20:U21"/>
    <mergeCell ref="V20:V21"/>
    <mergeCell ref="J20:J21"/>
    <mergeCell ref="K20:K21"/>
    <mergeCell ref="L20:L21"/>
    <mergeCell ref="M20:M21"/>
    <mergeCell ref="N20:N21"/>
    <mergeCell ref="O20:O21"/>
    <mergeCell ref="V18:V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O18:O19"/>
    <mergeCell ref="Q18:Q19"/>
    <mergeCell ref="R18:R19"/>
    <mergeCell ref="S18:S19"/>
    <mergeCell ref="T18:T19"/>
    <mergeCell ref="U18:U19"/>
    <mergeCell ref="I18:I19"/>
    <mergeCell ref="J18:J19"/>
    <mergeCell ref="K18:K19"/>
    <mergeCell ref="L18:L19"/>
    <mergeCell ref="T22:T23"/>
    <mergeCell ref="U22:U23"/>
    <mergeCell ref="V22:V23"/>
    <mergeCell ref="A24:A25"/>
    <mergeCell ref="B24:B25"/>
    <mergeCell ref="C24:C25"/>
    <mergeCell ref="D24:D25"/>
    <mergeCell ref="E24:E25"/>
    <mergeCell ref="F24:F25"/>
    <mergeCell ref="G24:G25"/>
    <mergeCell ref="M22:M23"/>
    <mergeCell ref="N22:N23"/>
    <mergeCell ref="O22:O23"/>
    <mergeCell ref="Q22:Q23"/>
    <mergeCell ref="R22:R23"/>
    <mergeCell ref="S22:S23"/>
    <mergeCell ref="G22:G23"/>
    <mergeCell ref="H22:H23"/>
    <mergeCell ref="I22:I23"/>
    <mergeCell ref="J22:J23"/>
    <mergeCell ref="K22:K23"/>
    <mergeCell ref="L22:L23"/>
    <mergeCell ref="A22:A23"/>
    <mergeCell ref="B22:B23"/>
    <mergeCell ref="C22:C23"/>
    <mergeCell ref="D22:D23"/>
    <mergeCell ref="E22:E23"/>
    <mergeCell ref="F22:F23"/>
    <mergeCell ref="P24:P25"/>
    <mergeCell ref="M26:M27"/>
    <mergeCell ref="N26:N27"/>
    <mergeCell ref="U24:U25"/>
    <mergeCell ref="V24:V25"/>
    <mergeCell ref="A26:A27"/>
    <mergeCell ref="B26:B27"/>
    <mergeCell ref="C26:C27"/>
    <mergeCell ref="D26:D27"/>
    <mergeCell ref="E26:E27"/>
    <mergeCell ref="F26:F27"/>
    <mergeCell ref="G26:G27"/>
    <mergeCell ref="H26:H27"/>
    <mergeCell ref="N24:N25"/>
    <mergeCell ref="O24:O25"/>
    <mergeCell ref="Q24:Q25"/>
    <mergeCell ref="R24:R25"/>
    <mergeCell ref="S24:S25"/>
    <mergeCell ref="T24:T25"/>
    <mergeCell ref="H24:H25"/>
    <mergeCell ref="I24:I25"/>
    <mergeCell ref="J24:J25"/>
    <mergeCell ref="K24:K25"/>
    <mergeCell ref="L24:L25"/>
    <mergeCell ref="M24:M25"/>
    <mergeCell ref="P26:P27"/>
    <mergeCell ref="Q28:Q29"/>
    <mergeCell ref="R28:R29"/>
    <mergeCell ref="S28:S29"/>
    <mergeCell ref="T28:T29"/>
    <mergeCell ref="U28:U29"/>
    <mergeCell ref="V28:V29"/>
    <mergeCell ref="J28:J29"/>
    <mergeCell ref="K28:K29"/>
    <mergeCell ref="L28:L29"/>
    <mergeCell ref="M28:M29"/>
    <mergeCell ref="N28:N29"/>
    <mergeCell ref="O28:O29"/>
    <mergeCell ref="V26:V27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O26:O27"/>
    <mergeCell ref="Q26:Q27"/>
    <mergeCell ref="R26:R27"/>
    <mergeCell ref="S26:S27"/>
    <mergeCell ref="T26:T27"/>
    <mergeCell ref="U26:U27"/>
    <mergeCell ref="I26:I27"/>
    <mergeCell ref="J26:J27"/>
    <mergeCell ref="K26:K27"/>
    <mergeCell ref="L26:L27"/>
    <mergeCell ref="A30:A35"/>
    <mergeCell ref="B30:B35"/>
    <mergeCell ref="C30:C35"/>
    <mergeCell ref="D32:D33"/>
    <mergeCell ref="E32:E33"/>
    <mergeCell ref="F32:F33"/>
    <mergeCell ref="G32:G33"/>
    <mergeCell ref="M30:M31"/>
    <mergeCell ref="Q30:Q31"/>
    <mergeCell ref="G30:G31"/>
    <mergeCell ref="H30:H31"/>
    <mergeCell ref="I30:I31"/>
    <mergeCell ref="J30:J31"/>
    <mergeCell ref="K30:K31"/>
    <mergeCell ref="L30:L31"/>
    <mergeCell ref="D30:D31"/>
    <mergeCell ref="E30:E31"/>
    <mergeCell ref="F30:F31"/>
    <mergeCell ref="N30:N35"/>
    <mergeCell ref="O30:O35"/>
    <mergeCell ref="Q34:Q35"/>
    <mergeCell ref="I34:I35"/>
    <mergeCell ref="J34:J35"/>
    <mergeCell ref="K34:K35"/>
    <mergeCell ref="L34:L35"/>
    <mergeCell ref="M34:M35"/>
    <mergeCell ref="N36:N41"/>
    <mergeCell ref="O36:O41"/>
    <mergeCell ref="R30:R35"/>
    <mergeCell ref="S30:S35"/>
    <mergeCell ref="T30:T35"/>
    <mergeCell ref="U30:U35"/>
    <mergeCell ref="V30:V35"/>
    <mergeCell ref="D34:D35"/>
    <mergeCell ref="E34:E35"/>
    <mergeCell ref="F34:F35"/>
    <mergeCell ref="G34:G35"/>
    <mergeCell ref="H34:H35"/>
    <mergeCell ref="Q32:Q33"/>
    <mergeCell ref="H32:H33"/>
    <mergeCell ref="I32:I33"/>
    <mergeCell ref="J32:J33"/>
    <mergeCell ref="K32:K33"/>
    <mergeCell ref="L32:L33"/>
    <mergeCell ref="M32:M33"/>
    <mergeCell ref="J40:J41"/>
    <mergeCell ref="K40:K41"/>
    <mergeCell ref="L40:L41"/>
    <mergeCell ref="M40:M41"/>
    <mergeCell ref="P40:P41"/>
    <mergeCell ref="A36:A41"/>
    <mergeCell ref="B36:B41"/>
    <mergeCell ref="C36:C41"/>
    <mergeCell ref="D40:D41"/>
    <mergeCell ref="E40:E41"/>
    <mergeCell ref="F40:F41"/>
    <mergeCell ref="G40:G41"/>
    <mergeCell ref="M38:M39"/>
    <mergeCell ref="Q38:Q39"/>
    <mergeCell ref="G38:G39"/>
    <mergeCell ref="H38:H39"/>
    <mergeCell ref="I38:I39"/>
    <mergeCell ref="J38:J39"/>
    <mergeCell ref="K38:K39"/>
    <mergeCell ref="L38:L39"/>
    <mergeCell ref="D38:D39"/>
    <mergeCell ref="E38:E39"/>
    <mergeCell ref="F38:F39"/>
    <mergeCell ref="Q36:Q37"/>
    <mergeCell ref="J36:J37"/>
    <mergeCell ref="K36:K37"/>
    <mergeCell ref="L36:L37"/>
    <mergeCell ref="M36:M37"/>
    <mergeCell ref="D36:D37"/>
    <mergeCell ref="E36:E37"/>
    <mergeCell ref="F36:F37"/>
    <mergeCell ref="G36:G37"/>
    <mergeCell ref="H36:H37"/>
    <mergeCell ref="I36:I37"/>
    <mergeCell ref="Q40:Q41"/>
    <mergeCell ref="H40:H41"/>
    <mergeCell ref="I40:I41"/>
    <mergeCell ref="N42:N47"/>
    <mergeCell ref="O42:O47"/>
    <mergeCell ref="R42:R47"/>
    <mergeCell ref="S42:S47"/>
    <mergeCell ref="T42:T47"/>
    <mergeCell ref="R36:R41"/>
    <mergeCell ref="S36:S41"/>
    <mergeCell ref="T36:T41"/>
    <mergeCell ref="U36:U41"/>
    <mergeCell ref="V36:V41"/>
    <mergeCell ref="U42:U47"/>
    <mergeCell ref="V42:V47"/>
    <mergeCell ref="J44:J45"/>
    <mergeCell ref="K44:K45"/>
    <mergeCell ref="L44:L45"/>
    <mergeCell ref="M44:M45"/>
    <mergeCell ref="D44:D45"/>
    <mergeCell ref="E44:E45"/>
    <mergeCell ref="F44:F45"/>
    <mergeCell ref="G44:G45"/>
    <mergeCell ref="H44:H45"/>
    <mergeCell ref="I44:I45"/>
    <mergeCell ref="Q42:Q43"/>
    <mergeCell ref="I42:I43"/>
    <mergeCell ref="J42:J43"/>
    <mergeCell ref="K42:K43"/>
    <mergeCell ref="L42:L43"/>
    <mergeCell ref="M42:M43"/>
    <mergeCell ref="D42:D43"/>
    <mergeCell ref="E42:E43"/>
    <mergeCell ref="F42:F43"/>
    <mergeCell ref="G42:G43"/>
    <mergeCell ref="H42:H43"/>
    <mergeCell ref="A48:A53"/>
    <mergeCell ref="B48:B53"/>
    <mergeCell ref="C48:C53"/>
    <mergeCell ref="D48:D49"/>
    <mergeCell ref="E48:E49"/>
    <mergeCell ref="F48:F49"/>
    <mergeCell ref="G48:G49"/>
    <mergeCell ref="M46:M47"/>
    <mergeCell ref="Q46:Q47"/>
    <mergeCell ref="G46:G47"/>
    <mergeCell ref="H46:H47"/>
    <mergeCell ref="I46:I47"/>
    <mergeCell ref="J46:J47"/>
    <mergeCell ref="K46:K47"/>
    <mergeCell ref="L46:L47"/>
    <mergeCell ref="D46:D47"/>
    <mergeCell ref="E46:E47"/>
    <mergeCell ref="F46:F47"/>
    <mergeCell ref="A42:A47"/>
    <mergeCell ref="B42:B47"/>
    <mergeCell ref="C42:C47"/>
    <mergeCell ref="Q44:Q45"/>
    <mergeCell ref="D50:D51"/>
    <mergeCell ref="E50:E51"/>
    <mergeCell ref="F50:F51"/>
    <mergeCell ref="G50:G51"/>
    <mergeCell ref="H50:H51"/>
    <mergeCell ref="Q48:Q49"/>
    <mergeCell ref="H48:H49"/>
    <mergeCell ref="I48:I49"/>
    <mergeCell ref="J48:J49"/>
    <mergeCell ref="K48:K49"/>
    <mergeCell ref="L48:L49"/>
    <mergeCell ref="M48:M49"/>
    <mergeCell ref="N48:N53"/>
    <mergeCell ref="O48:O53"/>
    <mergeCell ref="R48:R53"/>
    <mergeCell ref="S48:S53"/>
    <mergeCell ref="T48:T53"/>
    <mergeCell ref="U48:U53"/>
    <mergeCell ref="V48:V53"/>
    <mergeCell ref="Q52:Q53"/>
    <mergeCell ref="J52:J53"/>
    <mergeCell ref="K52:K53"/>
    <mergeCell ref="L52:L53"/>
    <mergeCell ref="M52:M53"/>
    <mergeCell ref="D52:D53"/>
    <mergeCell ref="E52:E53"/>
    <mergeCell ref="F52:F53"/>
    <mergeCell ref="G52:G53"/>
    <mergeCell ref="H52:H53"/>
    <mergeCell ref="I52:I53"/>
    <mergeCell ref="Q50:Q51"/>
    <mergeCell ref="I50:I51"/>
    <mergeCell ref="J50:J51"/>
    <mergeCell ref="K50:K51"/>
    <mergeCell ref="L50:L51"/>
    <mergeCell ref="M50:M51"/>
    <mergeCell ref="A54:A59"/>
    <mergeCell ref="B54:B59"/>
    <mergeCell ref="C54:C59"/>
    <mergeCell ref="D56:D57"/>
    <mergeCell ref="E56:E57"/>
    <mergeCell ref="F56:F57"/>
    <mergeCell ref="G56:G57"/>
    <mergeCell ref="M54:M55"/>
    <mergeCell ref="Q54:Q55"/>
    <mergeCell ref="G54:G55"/>
    <mergeCell ref="H54:H55"/>
    <mergeCell ref="I54:I55"/>
    <mergeCell ref="J54:J55"/>
    <mergeCell ref="K54:K55"/>
    <mergeCell ref="L54:L55"/>
    <mergeCell ref="D54:D55"/>
    <mergeCell ref="E54:E55"/>
    <mergeCell ref="F54:F55"/>
    <mergeCell ref="N54:N59"/>
    <mergeCell ref="O54:O59"/>
    <mergeCell ref="Q58:Q59"/>
    <mergeCell ref="I58:I59"/>
    <mergeCell ref="J58:J59"/>
    <mergeCell ref="K58:K59"/>
    <mergeCell ref="L58:L59"/>
    <mergeCell ref="M58:M59"/>
    <mergeCell ref="N60:N65"/>
    <mergeCell ref="O60:O65"/>
    <mergeCell ref="R54:R59"/>
    <mergeCell ref="S54:S59"/>
    <mergeCell ref="T54:T59"/>
    <mergeCell ref="U54:U59"/>
    <mergeCell ref="V54:V59"/>
    <mergeCell ref="D58:D59"/>
    <mergeCell ref="E58:E59"/>
    <mergeCell ref="F58:F59"/>
    <mergeCell ref="G58:G59"/>
    <mergeCell ref="H58:H59"/>
    <mergeCell ref="Q56:Q57"/>
    <mergeCell ref="H56:H57"/>
    <mergeCell ref="I56:I57"/>
    <mergeCell ref="J56:J57"/>
    <mergeCell ref="K56:K57"/>
    <mergeCell ref="L56:L57"/>
    <mergeCell ref="M56:M57"/>
    <mergeCell ref="J64:J65"/>
    <mergeCell ref="K64:K65"/>
    <mergeCell ref="L64:L65"/>
    <mergeCell ref="M64:M65"/>
    <mergeCell ref="A60:A65"/>
    <mergeCell ref="B60:B65"/>
    <mergeCell ref="C60:C65"/>
    <mergeCell ref="D64:D65"/>
    <mergeCell ref="E64:E65"/>
    <mergeCell ref="F64:F65"/>
    <mergeCell ref="G64:G65"/>
    <mergeCell ref="M62:M63"/>
    <mergeCell ref="Q62:Q63"/>
    <mergeCell ref="G62:G63"/>
    <mergeCell ref="H62:H63"/>
    <mergeCell ref="I62:I63"/>
    <mergeCell ref="J62:J63"/>
    <mergeCell ref="K62:K63"/>
    <mergeCell ref="L62:L63"/>
    <mergeCell ref="D62:D63"/>
    <mergeCell ref="E62:E63"/>
    <mergeCell ref="F62:F63"/>
    <mergeCell ref="Q60:Q61"/>
    <mergeCell ref="J60:J61"/>
    <mergeCell ref="K60:K61"/>
    <mergeCell ref="L60:L61"/>
    <mergeCell ref="M60:M61"/>
    <mergeCell ref="D60:D61"/>
    <mergeCell ref="E60:E61"/>
    <mergeCell ref="F60:F61"/>
    <mergeCell ref="G60:G61"/>
    <mergeCell ref="H60:H61"/>
    <mergeCell ref="I60:I61"/>
    <mergeCell ref="Q64:Q65"/>
    <mergeCell ref="H64:H65"/>
    <mergeCell ref="I64:I65"/>
    <mergeCell ref="N66:N71"/>
    <mergeCell ref="O66:O71"/>
    <mergeCell ref="R66:R71"/>
    <mergeCell ref="S66:S71"/>
    <mergeCell ref="T66:T71"/>
    <mergeCell ref="R60:R65"/>
    <mergeCell ref="S60:S65"/>
    <mergeCell ref="T60:T65"/>
    <mergeCell ref="U60:U65"/>
    <mergeCell ref="V60:V65"/>
    <mergeCell ref="U66:U71"/>
    <mergeCell ref="V66:V71"/>
    <mergeCell ref="J68:J69"/>
    <mergeCell ref="K68:K69"/>
    <mergeCell ref="L68:L69"/>
    <mergeCell ref="M68:M69"/>
    <mergeCell ref="D68:D69"/>
    <mergeCell ref="E68:E69"/>
    <mergeCell ref="F68:F69"/>
    <mergeCell ref="G68:G69"/>
    <mergeCell ref="H68:H69"/>
    <mergeCell ref="I68:I69"/>
    <mergeCell ref="Q66:Q67"/>
    <mergeCell ref="I66:I67"/>
    <mergeCell ref="J66:J67"/>
    <mergeCell ref="K66:K67"/>
    <mergeCell ref="L66:L67"/>
    <mergeCell ref="M66:M67"/>
    <mergeCell ref="D66:D67"/>
    <mergeCell ref="E66:E67"/>
    <mergeCell ref="F66:F67"/>
    <mergeCell ref="G66:G67"/>
    <mergeCell ref="H66:H67"/>
    <mergeCell ref="A72:A77"/>
    <mergeCell ref="B72:B77"/>
    <mergeCell ref="C72:C77"/>
    <mergeCell ref="D72:D73"/>
    <mergeCell ref="E72:E73"/>
    <mergeCell ref="F72:F73"/>
    <mergeCell ref="G72:G73"/>
    <mergeCell ref="M70:M71"/>
    <mergeCell ref="Q70:Q71"/>
    <mergeCell ref="G70:G71"/>
    <mergeCell ref="H70:H71"/>
    <mergeCell ref="I70:I71"/>
    <mergeCell ref="J70:J71"/>
    <mergeCell ref="K70:K71"/>
    <mergeCell ref="L70:L71"/>
    <mergeCell ref="D70:D71"/>
    <mergeCell ref="E70:E71"/>
    <mergeCell ref="F70:F71"/>
    <mergeCell ref="A66:A71"/>
    <mergeCell ref="B66:B71"/>
    <mergeCell ref="C66:C71"/>
    <mergeCell ref="Q68:Q69"/>
    <mergeCell ref="D74:D75"/>
    <mergeCell ref="E74:E75"/>
    <mergeCell ref="F74:F75"/>
    <mergeCell ref="G74:G75"/>
    <mergeCell ref="H74:H75"/>
    <mergeCell ref="Q72:Q73"/>
    <mergeCell ref="H72:H73"/>
    <mergeCell ref="I72:I73"/>
    <mergeCell ref="J72:J73"/>
    <mergeCell ref="K72:K73"/>
    <mergeCell ref="L72:L73"/>
    <mergeCell ref="M72:M73"/>
    <mergeCell ref="N72:N77"/>
    <mergeCell ref="O72:O77"/>
    <mergeCell ref="R72:R77"/>
    <mergeCell ref="S72:S77"/>
    <mergeCell ref="T72:T77"/>
    <mergeCell ref="U72:U77"/>
    <mergeCell ref="V72:V77"/>
    <mergeCell ref="Q76:Q77"/>
    <mergeCell ref="J76:J77"/>
    <mergeCell ref="K76:K77"/>
    <mergeCell ref="L76:L77"/>
    <mergeCell ref="M76:M77"/>
    <mergeCell ref="D76:D77"/>
    <mergeCell ref="E76:E77"/>
    <mergeCell ref="F76:F77"/>
    <mergeCell ref="G76:G77"/>
    <mergeCell ref="H76:H77"/>
    <mergeCell ref="I76:I77"/>
    <mergeCell ref="Q74:Q75"/>
    <mergeCell ref="I74:I75"/>
    <mergeCell ref="J74:J75"/>
    <mergeCell ref="K74:K75"/>
    <mergeCell ref="L74:L75"/>
    <mergeCell ref="M74:M75"/>
    <mergeCell ref="T78:T79"/>
    <mergeCell ref="U78:U79"/>
    <mergeCell ref="V78:V79"/>
    <mergeCell ref="A80:A81"/>
    <mergeCell ref="B80:B81"/>
    <mergeCell ref="C80:C81"/>
    <mergeCell ref="D80:D81"/>
    <mergeCell ref="E80:E81"/>
    <mergeCell ref="F80:F81"/>
    <mergeCell ref="G80:G81"/>
    <mergeCell ref="M78:M79"/>
    <mergeCell ref="N78:N79"/>
    <mergeCell ref="O78:O79"/>
    <mergeCell ref="Q78:Q79"/>
    <mergeCell ref="R78:R79"/>
    <mergeCell ref="S78:S79"/>
    <mergeCell ref="G78:G79"/>
    <mergeCell ref="H78:H79"/>
    <mergeCell ref="I78:I79"/>
    <mergeCell ref="J78:J79"/>
    <mergeCell ref="K78:K79"/>
    <mergeCell ref="L78:L79"/>
    <mergeCell ref="A78:A79"/>
    <mergeCell ref="B78:B79"/>
    <mergeCell ref="C78:C79"/>
    <mergeCell ref="D78:D79"/>
    <mergeCell ref="E78:E79"/>
    <mergeCell ref="F78:F79"/>
    <mergeCell ref="M82:M83"/>
    <mergeCell ref="N82:N83"/>
    <mergeCell ref="U80:U81"/>
    <mergeCell ref="V80:V81"/>
    <mergeCell ref="A82:A83"/>
    <mergeCell ref="B82:B83"/>
    <mergeCell ref="C82:C83"/>
    <mergeCell ref="D82:D83"/>
    <mergeCell ref="E82:E83"/>
    <mergeCell ref="F82:F83"/>
    <mergeCell ref="G82:G83"/>
    <mergeCell ref="H82:H83"/>
    <mergeCell ref="N80:N81"/>
    <mergeCell ref="O80:O81"/>
    <mergeCell ref="Q80:Q81"/>
    <mergeCell ref="R80:R81"/>
    <mergeCell ref="S80:S81"/>
    <mergeCell ref="T80:T81"/>
    <mergeCell ref="H80:H81"/>
    <mergeCell ref="I80:I81"/>
    <mergeCell ref="J80:J81"/>
    <mergeCell ref="K80:K81"/>
    <mergeCell ref="L80:L81"/>
    <mergeCell ref="M80:M81"/>
    <mergeCell ref="Q84:Q85"/>
    <mergeCell ref="R84:R85"/>
    <mergeCell ref="S84:S85"/>
    <mergeCell ref="T84:T85"/>
    <mergeCell ref="U84:U85"/>
    <mergeCell ref="V84:V85"/>
    <mergeCell ref="J84:J85"/>
    <mergeCell ref="K84:K85"/>
    <mergeCell ref="L84:L85"/>
    <mergeCell ref="M84:M85"/>
    <mergeCell ref="N84:N85"/>
    <mergeCell ref="O84:O85"/>
    <mergeCell ref="V82:V83"/>
    <mergeCell ref="A84:A85"/>
    <mergeCell ref="B84:B85"/>
    <mergeCell ref="C84:C85"/>
    <mergeCell ref="D84:D85"/>
    <mergeCell ref="E84:E85"/>
    <mergeCell ref="F84:F85"/>
    <mergeCell ref="G84:G85"/>
    <mergeCell ref="H84:H85"/>
    <mergeCell ref="I84:I85"/>
    <mergeCell ref="O82:O83"/>
    <mergeCell ref="Q82:Q83"/>
    <mergeCell ref="R82:R83"/>
    <mergeCell ref="S82:S83"/>
    <mergeCell ref="T82:T83"/>
    <mergeCell ref="U82:U83"/>
    <mergeCell ref="I82:I83"/>
    <mergeCell ref="J82:J83"/>
    <mergeCell ref="K82:K83"/>
    <mergeCell ref="L82:L83"/>
    <mergeCell ref="M88:M89"/>
    <mergeCell ref="T86:T87"/>
    <mergeCell ref="U86:U87"/>
    <mergeCell ref="V86:V87"/>
    <mergeCell ref="C88:C89"/>
    <mergeCell ref="D88:D89"/>
    <mergeCell ref="E88:E89"/>
    <mergeCell ref="F88:F89"/>
    <mergeCell ref="G88:G89"/>
    <mergeCell ref="M86:M87"/>
    <mergeCell ref="N86:N87"/>
    <mergeCell ref="O86:O87"/>
    <mergeCell ref="Q86:Q87"/>
    <mergeCell ref="R86:R87"/>
    <mergeCell ref="S86:S87"/>
    <mergeCell ref="G86:G87"/>
    <mergeCell ref="H86:H87"/>
    <mergeCell ref="I86:I87"/>
    <mergeCell ref="J86:J87"/>
    <mergeCell ref="K86:K87"/>
    <mergeCell ref="L86:L87"/>
    <mergeCell ref="P92:P93"/>
    <mergeCell ref="A86:A87"/>
    <mergeCell ref="B86:B87"/>
    <mergeCell ref="C86:C87"/>
    <mergeCell ref="D86:D87"/>
    <mergeCell ref="E86:E87"/>
    <mergeCell ref="F86:F87"/>
    <mergeCell ref="P86:P87"/>
    <mergeCell ref="P88:P89"/>
    <mergeCell ref="A88:A93"/>
    <mergeCell ref="B88:B93"/>
    <mergeCell ref="M90:M91"/>
    <mergeCell ref="N90:N91"/>
    <mergeCell ref="U88:U89"/>
    <mergeCell ref="V88:V89"/>
    <mergeCell ref="C90:C91"/>
    <mergeCell ref="D90:D91"/>
    <mergeCell ref="E90:E91"/>
    <mergeCell ref="F90:F91"/>
    <mergeCell ref="G90:G91"/>
    <mergeCell ref="H90:H91"/>
    <mergeCell ref="N88:N89"/>
    <mergeCell ref="O88:O89"/>
    <mergeCell ref="Q88:Q89"/>
    <mergeCell ref="R88:R89"/>
    <mergeCell ref="S88:S89"/>
    <mergeCell ref="T88:T89"/>
    <mergeCell ref="H88:H89"/>
    <mergeCell ref="I88:I89"/>
    <mergeCell ref="J88:J89"/>
    <mergeCell ref="K88:K89"/>
    <mergeCell ref="L88:L89"/>
    <mergeCell ref="A94:V95"/>
    <mergeCell ref="P90:P91"/>
    <mergeCell ref="Q92:Q93"/>
    <mergeCell ref="R92:R93"/>
    <mergeCell ref="S92:S93"/>
    <mergeCell ref="T92:T93"/>
    <mergeCell ref="U92:U93"/>
    <mergeCell ref="V92:V93"/>
    <mergeCell ref="J92:J93"/>
    <mergeCell ref="K92:K93"/>
    <mergeCell ref="L92:L93"/>
    <mergeCell ref="M92:M93"/>
    <mergeCell ref="N92:N93"/>
    <mergeCell ref="O92:O93"/>
    <mergeCell ref="V90:V91"/>
    <mergeCell ref="C92:C93"/>
    <mergeCell ref="D92:D93"/>
    <mergeCell ref="E92:E93"/>
    <mergeCell ref="F92:F93"/>
    <mergeCell ref="G92:G93"/>
    <mergeCell ref="H92:H93"/>
    <mergeCell ref="I92:I93"/>
    <mergeCell ref="O90:O91"/>
    <mergeCell ref="Q90:Q91"/>
    <mergeCell ref="R90:R91"/>
    <mergeCell ref="S90:S91"/>
    <mergeCell ref="T90:T91"/>
    <mergeCell ref="U90:U91"/>
    <mergeCell ref="I90:I91"/>
    <mergeCell ref="J90:J91"/>
    <mergeCell ref="K90:K91"/>
    <mergeCell ref="L90:L91"/>
    <mergeCell ref="U96:U97"/>
    <mergeCell ref="V96:V97"/>
    <mergeCell ref="N96:N97"/>
    <mergeCell ref="O96:O97"/>
    <mergeCell ref="Q96:Q97"/>
    <mergeCell ref="R96:R97"/>
    <mergeCell ref="S96:S97"/>
    <mergeCell ref="T96:T97"/>
    <mergeCell ref="H96:H97"/>
    <mergeCell ref="I96:I97"/>
    <mergeCell ref="J96:J97"/>
    <mergeCell ref="K96:K97"/>
    <mergeCell ref="L96:L97"/>
    <mergeCell ref="M96:M97"/>
    <mergeCell ref="A96:A97"/>
    <mergeCell ref="B96:B97"/>
    <mergeCell ref="C96:C97"/>
    <mergeCell ref="D96:D97"/>
    <mergeCell ref="E96:E97"/>
    <mergeCell ref="F96:F97"/>
    <mergeCell ref="G96:G97"/>
    <mergeCell ref="P96:P97"/>
    <mergeCell ref="H104:H105"/>
    <mergeCell ref="I104:I105"/>
    <mergeCell ref="A100:A101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P100:P101"/>
    <mergeCell ref="U104:U105"/>
    <mergeCell ref="A104:A105"/>
    <mergeCell ref="B104:B105"/>
    <mergeCell ref="C104:C105"/>
    <mergeCell ref="D104:D105"/>
    <mergeCell ref="E104:E105"/>
    <mergeCell ref="F104:F105"/>
    <mergeCell ref="G104:G105"/>
    <mergeCell ref="R102:R103"/>
    <mergeCell ref="S102:S103"/>
    <mergeCell ref="G102:G103"/>
    <mergeCell ref="H102:H103"/>
    <mergeCell ref="I102:I103"/>
    <mergeCell ref="J102:J103"/>
    <mergeCell ref="K102:K103"/>
    <mergeCell ref="L102:L103"/>
    <mergeCell ref="A102:A103"/>
    <mergeCell ref="B102:B103"/>
    <mergeCell ref="C102:C103"/>
    <mergeCell ref="D102:D103"/>
    <mergeCell ref="V104:V105"/>
    <mergeCell ref="Q100:Q101"/>
    <mergeCell ref="R100:R101"/>
    <mergeCell ref="S100:S101"/>
    <mergeCell ref="T100:T101"/>
    <mergeCell ref="U100:U101"/>
    <mergeCell ref="V100:V101"/>
    <mergeCell ref="J100:J101"/>
    <mergeCell ref="K100:K101"/>
    <mergeCell ref="L100:L101"/>
    <mergeCell ref="M100:M101"/>
    <mergeCell ref="N100:N101"/>
    <mergeCell ref="O100:O101"/>
    <mergeCell ref="P102:P103"/>
    <mergeCell ref="P104:P105"/>
    <mergeCell ref="N104:N105"/>
    <mergeCell ref="O104:O105"/>
    <mergeCell ref="Q104:Q105"/>
    <mergeCell ref="R104:R105"/>
    <mergeCell ref="S104:S105"/>
    <mergeCell ref="T104:T105"/>
    <mergeCell ref="J104:J105"/>
    <mergeCell ref="K104:K105"/>
    <mergeCell ref="L104:L105"/>
    <mergeCell ref="M104:M105"/>
    <mergeCell ref="T102:T103"/>
    <mergeCell ref="U102:U103"/>
    <mergeCell ref="V102:V103"/>
    <mergeCell ref="M102:M103"/>
    <mergeCell ref="N102:N103"/>
    <mergeCell ref="O102:O103"/>
    <mergeCell ref="Q102:Q103"/>
    <mergeCell ref="E102:E103"/>
    <mergeCell ref="F102:F103"/>
    <mergeCell ref="V106:V107"/>
    <mergeCell ref="A108:A109"/>
    <mergeCell ref="B108:B109"/>
    <mergeCell ref="C108:C109"/>
    <mergeCell ref="D108:D109"/>
    <mergeCell ref="E108:E109"/>
    <mergeCell ref="F108:F109"/>
    <mergeCell ref="G108:G109"/>
    <mergeCell ref="H108:H109"/>
    <mergeCell ref="I108:I109"/>
    <mergeCell ref="O106:O107"/>
    <mergeCell ref="Q106:Q107"/>
    <mergeCell ref="R106:R107"/>
    <mergeCell ref="S106:S107"/>
    <mergeCell ref="T106:T107"/>
    <mergeCell ref="U106:U107"/>
    <mergeCell ref="I106:I107"/>
    <mergeCell ref="J106:J107"/>
    <mergeCell ref="K106:K107"/>
    <mergeCell ref="L106:L107"/>
    <mergeCell ref="M106:M107"/>
    <mergeCell ref="N106:N107"/>
    <mergeCell ref="A106:A107"/>
    <mergeCell ref="B106:B107"/>
    <mergeCell ref="C106:C107"/>
    <mergeCell ref="D106:D107"/>
    <mergeCell ref="E106:E107"/>
    <mergeCell ref="F106:F107"/>
    <mergeCell ref="G106:G107"/>
    <mergeCell ref="H106:H107"/>
    <mergeCell ref="P106:P107"/>
    <mergeCell ref="P108:P109"/>
    <mergeCell ref="K110:K111"/>
    <mergeCell ref="L110:L111"/>
    <mergeCell ref="A110:A111"/>
    <mergeCell ref="B110:B111"/>
    <mergeCell ref="C110:C111"/>
    <mergeCell ref="D110:D111"/>
    <mergeCell ref="E110:E111"/>
    <mergeCell ref="F110:F111"/>
    <mergeCell ref="Q108:Q109"/>
    <mergeCell ref="R108:R109"/>
    <mergeCell ref="S108:S109"/>
    <mergeCell ref="T108:T109"/>
    <mergeCell ref="U108:U109"/>
    <mergeCell ref="V108:V109"/>
    <mergeCell ref="J108:J109"/>
    <mergeCell ref="K108:K109"/>
    <mergeCell ref="L108:L109"/>
    <mergeCell ref="M108:M109"/>
    <mergeCell ref="N108:N109"/>
    <mergeCell ref="O108:O109"/>
    <mergeCell ref="P110:P111"/>
    <mergeCell ref="J110:J111"/>
    <mergeCell ref="N112:N113"/>
    <mergeCell ref="O112:O113"/>
    <mergeCell ref="Q112:Q113"/>
    <mergeCell ref="R112:R113"/>
    <mergeCell ref="S112:S113"/>
    <mergeCell ref="T112:T113"/>
    <mergeCell ref="P112:P113"/>
    <mergeCell ref="H112:H113"/>
    <mergeCell ref="I112:I113"/>
    <mergeCell ref="J112:J113"/>
    <mergeCell ref="K112:K113"/>
    <mergeCell ref="L112:L113"/>
    <mergeCell ref="M112:M113"/>
    <mergeCell ref="T110:T111"/>
    <mergeCell ref="U110:U111"/>
    <mergeCell ref="V110:V111"/>
    <mergeCell ref="A112:A113"/>
    <mergeCell ref="B112:B113"/>
    <mergeCell ref="C112:C113"/>
    <mergeCell ref="D112:D113"/>
    <mergeCell ref="E112:E113"/>
    <mergeCell ref="F112:F113"/>
    <mergeCell ref="G112:G113"/>
    <mergeCell ref="M110:M111"/>
    <mergeCell ref="N110:N111"/>
    <mergeCell ref="O110:O111"/>
    <mergeCell ref="Q110:Q111"/>
    <mergeCell ref="R110:R111"/>
    <mergeCell ref="S110:S111"/>
    <mergeCell ref="G110:G111"/>
    <mergeCell ref="H110:H111"/>
    <mergeCell ref="I110:I111"/>
    <mergeCell ref="V114:V115"/>
    <mergeCell ref="A1:V1"/>
    <mergeCell ref="A116:A117"/>
    <mergeCell ref="B116:B117"/>
    <mergeCell ref="C116:C117"/>
    <mergeCell ref="D116:D117"/>
    <mergeCell ref="E116:E117"/>
    <mergeCell ref="F116:F117"/>
    <mergeCell ref="G116:G117"/>
    <mergeCell ref="H116:H117"/>
    <mergeCell ref="O114:O115"/>
    <mergeCell ref="Q114:Q115"/>
    <mergeCell ref="R114:R115"/>
    <mergeCell ref="S114:S115"/>
    <mergeCell ref="T114:T115"/>
    <mergeCell ref="U114:U115"/>
    <mergeCell ref="I114:I115"/>
    <mergeCell ref="J114:J115"/>
    <mergeCell ref="K114:K115"/>
    <mergeCell ref="L114:L115"/>
    <mergeCell ref="M114:M115"/>
    <mergeCell ref="N114:N115"/>
    <mergeCell ref="U112:U113"/>
    <mergeCell ref="V112:V113"/>
    <mergeCell ref="A114:A115"/>
    <mergeCell ref="B114:B115"/>
    <mergeCell ref="C114:C115"/>
    <mergeCell ref="D114:D115"/>
    <mergeCell ref="E114:E115"/>
    <mergeCell ref="F114:F115"/>
    <mergeCell ref="G114:G115"/>
    <mergeCell ref="H114:H115"/>
    <mergeCell ref="V116:V117"/>
    <mergeCell ref="A118:A119"/>
    <mergeCell ref="B118:B119"/>
    <mergeCell ref="C118:C119"/>
    <mergeCell ref="D118:D119"/>
    <mergeCell ref="E118:E119"/>
    <mergeCell ref="F118:F119"/>
    <mergeCell ref="G118:G119"/>
    <mergeCell ref="H118:H119"/>
    <mergeCell ref="I118:I119"/>
    <mergeCell ref="O116:O117"/>
    <mergeCell ref="Q116:Q117"/>
    <mergeCell ref="R116:R117"/>
    <mergeCell ref="S116:S117"/>
    <mergeCell ref="T116:T117"/>
    <mergeCell ref="U116:U117"/>
    <mergeCell ref="I116:I117"/>
    <mergeCell ref="J116:J117"/>
    <mergeCell ref="K116:K117"/>
    <mergeCell ref="L116:L117"/>
    <mergeCell ref="M116:M117"/>
    <mergeCell ref="N116:N117"/>
    <mergeCell ref="A120:A121"/>
    <mergeCell ref="B120:B121"/>
    <mergeCell ref="C120:C121"/>
    <mergeCell ref="D120:D121"/>
    <mergeCell ref="E120:E121"/>
    <mergeCell ref="F120:F121"/>
    <mergeCell ref="Q118:Q119"/>
    <mergeCell ref="R118:R119"/>
    <mergeCell ref="S118:S119"/>
    <mergeCell ref="T118:T119"/>
    <mergeCell ref="U118:U119"/>
    <mergeCell ref="V118:V119"/>
    <mergeCell ref="J118:J119"/>
    <mergeCell ref="K118:K119"/>
    <mergeCell ref="L118:L119"/>
    <mergeCell ref="M118:M119"/>
    <mergeCell ref="N118:N119"/>
    <mergeCell ref="O118:O119"/>
    <mergeCell ref="T120:T121"/>
    <mergeCell ref="U120:U121"/>
    <mergeCell ref="V120:V121"/>
    <mergeCell ref="M120:M121"/>
    <mergeCell ref="N120:N121"/>
    <mergeCell ref="O120:O121"/>
    <mergeCell ref="Q120:Q121"/>
    <mergeCell ref="R120:R121"/>
    <mergeCell ref="S120:S121"/>
    <mergeCell ref="G120:G121"/>
    <mergeCell ref="H120:H121"/>
    <mergeCell ref="I120:I121"/>
    <mergeCell ref="J120:J121"/>
    <mergeCell ref="K120:K121"/>
    <mergeCell ref="L120:L121"/>
    <mergeCell ref="R122:R123"/>
    <mergeCell ref="S122:S123"/>
    <mergeCell ref="T122:T123"/>
    <mergeCell ref="U122:U123"/>
    <mergeCell ref="V122:V123"/>
    <mergeCell ref="F124:F125"/>
    <mergeCell ref="G124:G125"/>
    <mergeCell ref="H124:H125"/>
    <mergeCell ref="I124:I125"/>
    <mergeCell ref="J124:J125"/>
    <mergeCell ref="K124:K125"/>
    <mergeCell ref="L124:L125"/>
    <mergeCell ref="M124:M125"/>
    <mergeCell ref="N124:N125"/>
    <mergeCell ref="O124:O125"/>
    <mergeCell ref="P124:P125"/>
    <mergeCell ref="Q124:Q125"/>
    <mergeCell ref="F122:F123"/>
    <mergeCell ref="G122:G123"/>
    <mergeCell ref="H122:H123"/>
    <mergeCell ref="I122:I123"/>
    <mergeCell ref="J122:J123"/>
    <mergeCell ref="K122:K123"/>
    <mergeCell ref="L122:L123"/>
    <mergeCell ref="M122:M123"/>
    <mergeCell ref="N122:N123"/>
    <mergeCell ref="O122:O123"/>
    <mergeCell ref="P122:P123"/>
    <mergeCell ref="Q122:Q123"/>
    <mergeCell ref="R124:R125"/>
    <mergeCell ref="S124:S125"/>
    <mergeCell ref="T124:T125"/>
    <mergeCell ref="U124:U125"/>
    <mergeCell ref="V124:V125"/>
    <mergeCell ref="A122:A123"/>
    <mergeCell ref="B122:B123"/>
    <mergeCell ref="C122:C123"/>
    <mergeCell ref="D122:D123"/>
    <mergeCell ref="E122:E123"/>
    <mergeCell ref="A126:A127"/>
    <mergeCell ref="B126:B127"/>
    <mergeCell ref="C126:C127"/>
    <mergeCell ref="D126:D127"/>
    <mergeCell ref="E126:E127"/>
    <mergeCell ref="F126:F127"/>
    <mergeCell ref="G126:G127"/>
    <mergeCell ref="H126:H127"/>
    <mergeCell ref="I126:I127"/>
    <mergeCell ref="J126:J127"/>
    <mergeCell ref="K126:K127"/>
    <mergeCell ref="L126:L127"/>
    <mergeCell ref="M126:M127"/>
    <mergeCell ref="N126:N127"/>
    <mergeCell ref="O126:O127"/>
    <mergeCell ref="P126:P127"/>
    <mergeCell ref="Q126:Q127"/>
    <mergeCell ref="A124:A125"/>
    <mergeCell ref="B124:B125"/>
    <mergeCell ref="C124:C125"/>
    <mergeCell ref="D124:D125"/>
    <mergeCell ref="E124:E125"/>
    <mergeCell ref="R126:R127"/>
    <mergeCell ref="S126:S127"/>
    <mergeCell ref="T126:T127"/>
    <mergeCell ref="U126:U127"/>
    <mergeCell ref="V126:V127"/>
    <mergeCell ref="R128:R129"/>
    <mergeCell ref="S128:S129"/>
    <mergeCell ref="T128:T129"/>
    <mergeCell ref="U128:U129"/>
    <mergeCell ref="V128:V129"/>
    <mergeCell ref="R130:R131"/>
    <mergeCell ref="S130:S131"/>
    <mergeCell ref="T130:T131"/>
    <mergeCell ref="U130:U131"/>
    <mergeCell ref="V130:V131"/>
    <mergeCell ref="A128:A129"/>
    <mergeCell ref="B128:B129"/>
    <mergeCell ref="C128:C129"/>
    <mergeCell ref="D128:D129"/>
    <mergeCell ref="E128:E129"/>
    <mergeCell ref="F128:F129"/>
    <mergeCell ref="G128:G129"/>
    <mergeCell ref="H128:H129"/>
    <mergeCell ref="I128:I129"/>
    <mergeCell ref="J128:J129"/>
    <mergeCell ref="K128:K129"/>
    <mergeCell ref="L128:L129"/>
    <mergeCell ref="M128:M129"/>
    <mergeCell ref="N128:N129"/>
    <mergeCell ref="O128:O129"/>
    <mergeCell ref="P128:P129"/>
    <mergeCell ref="Q128:Q129"/>
    <mergeCell ref="F132:F133"/>
    <mergeCell ref="G132:G133"/>
    <mergeCell ref="H132:H133"/>
    <mergeCell ref="I132:I133"/>
    <mergeCell ref="J132:J133"/>
    <mergeCell ref="K132:K133"/>
    <mergeCell ref="L132:L133"/>
    <mergeCell ref="M132:M133"/>
    <mergeCell ref="N132:N133"/>
    <mergeCell ref="O132:O133"/>
    <mergeCell ref="P132:P133"/>
    <mergeCell ref="Q132:Q133"/>
    <mergeCell ref="F130:F131"/>
    <mergeCell ref="G130:G131"/>
    <mergeCell ref="H130:H131"/>
    <mergeCell ref="I130:I131"/>
    <mergeCell ref="J130:J131"/>
    <mergeCell ref="K130:K131"/>
    <mergeCell ref="L130:L131"/>
    <mergeCell ref="M130:M131"/>
    <mergeCell ref="N130:N131"/>
    <mergeCell ref="O130:O131"/>
    <mergeCell ref="P130:P131"/>
    <mergeCell ref="Q130:Q131"/>
    <mergeCell ref="R132:R133"/>
    <mergeCell ref="S132:S133"/>
    <mergeCell ref="T132:T133"/>
    <mergeCell ref="U132:U133"/>
    <mergeCell ref="V132:V133"/>
    <mergeCell ref="A130:A131"/>
    <mergeCell ref="B130:B131"/>
    <mergeCell ref="C130:C131"/>
    <mergeCell ref="D130:D131"/>
    <mergeCell ref="E130:E131"/>
    <mergeCell ref="A134:A135"/>
    <mergeCell ref="B134:B135"/>
    <mergeCell ref="C134:C135"/>
    <mergeCell ref="D134:D135"/>
    <mergeCell ref="E134:E135"/>
    <mergeCell ref="F134:F135"/>
    <mergeCell ref="G134:G135"/>
    <mergeCell ref="H134:H135"/>
    <mergeCell ref="I134:I135"/>
    <mergeCell ref="J134:J135"/>
    <mergeCell ref="K134:K135"/>
    <mergeCell ref="L134:L135"/>
    <mergeCell ref="M134:M135"/>
    <mergeCell ref="N134:N135"/>
    <mergeCell ref="O134:O135"/>
    <mergeCell ref="P134:P135"/>
    <mergeCell ref="Q134:Q135"/>
    <mergeCell ref="A132:A133"/>
    <mergeCell ref="B132:B133"/>
    <mergeCell ref="C132:C133"/>
    <mergeCell ref="D132:D133"/>
    <mergeCell ref="E132:E133"/>
    <mergeCell ref="R134:R135"/>
    <mergeCell ref="S134:S135"/>
    <mergeCell ref="T134:T135"/>
    <mergeCell ref="U134:U135"/>
    <mergeCell ref="V134:V135"/>
    <mergeCell ref="R136:R137"/>
    <mergeCell ref="S136:S137"/>
    <mergeCell ref="T136:T137"/>
    <mergeCell ref="U136:U137"/>
    <mergeCell ref="V136:V137"/>
    <mergeCell ref="R138:R139"/>
    <mergeCell ref="S138:S139"/>
    <mergeCell ref="T138:T139"/>
    <mergeCell ref="U138:U139"/>
    <mergeCell ref="V138:V139"/>
    <mergeCell ref="A136:A137"/>
    <mergeCell ref="B136:B137"/>
    <mergeCell ref="C136:C137"/>
    <mergeCell ref="D136:D137"/>
    <mergeCell ref="E136:E137"/>
    <mergeCell ref="F136:F137"/>
    <mergeCell ref="G136:G137"/>
    <mergeCell ref="H136:H137"/>
    <mergeCell ref="I136:I137"/>
    <mergeCell ref="J136:J137"/>
    <mergeCell ref="K136:K137"/>
    <mergeCell ref="L136:L137"/>
    <mergeCell ref="M136:M137"/>
    <mergeCell ref="N136:N137"/>
    <mergeCell ref="O136:O137"/>
    <mergeCell ref="P136:P137"/>
    <mergeCell ref="Q136:Q137"/>
    <mergeCell ref="F140:F141"/>
    <mergeCell ref="G140:G141"/>
    <mergeCell ref="H140:H141"/>
    <mergeCell ref="I140:I141"/>
    <mergeCell ref="J140:J141"/>
    <mergeCell ref="K140:K141"/>
    <mergeCell ref="L140:L141"/>
    <mergeCell ref="M140:M141"/>
    <mergeCell ref="N140:N141"/>
    <mergeCell ref="O140:O141"/>
    <mergeCell ref="P140:P141"/>
    <mergeCell ref="Q140:Q141"/>
    <mergeCell ref="F138:F139"/>
    <mergeCell ref="G138:G139"/>
    <mergeCell ref="H138:H139"/>
    <mergeCell ref="I138:I139"/>
    <mergeCell ref="J138:J139"/>
    <mergeCell ref="K138:K139"/>
    <mergeCell ref="L138:L139"/>
    <mergeCell ref="M138:M139"/>
    <mergeCell ref="N138:N139"/>
    <mergeCell ref="O138:O139"/>
    <mergeCell ref="P138:P139"/>
    <mergeCell ref="Q138:Q139"/>
    <mergeCell ref="R140:R141"/>
    <mergeCell ref="S140:S141"/>
    <mergeCell ref="T140:T141"/>
    <mergeCell ref="U140:U141"/>
    <mergeCell ref="V140:V141"/>
    <mergeCell ref="A138:A139"/>
    <mergeCell ref="B138:B139"/>
    <mergeCell ref="C138:C139"/>
    <mergeCell ref="D138:D139"/>
    <mergeCell ref="E138:E139"/>
    <mergeCell ref="A142:A143"/>
    <mergeCell ref="B142:B143"/>
    <mergeCell ref="C142:C143"/>
    <mergeCell ref="D142:D143"/>
    <mergeCell ref="E142:E143"/>
    <mergeCell ref="F142:F143"/>
    <mergeCell ref="G142:G143"/>
    <mergeCell ref="H142:H143"/>
    <mergeCell ref="I142:I143"/>
    <mergeCell ref="J142:J143"/>
    <mergeCell ref="K142:K143"/>
    <mergeCell ref="L142:L143"/>
    <mergeCell ref="M142:M143"/>
    <mergeCell ref="N142:N143"/>
    <mergeCell ref="O142:O143"/>
    <mergeCell ref="P142:P143"/>
    <mergeCell ref="Q142:Q143"/>
    <mergeCell ref="A140:A141"/>
    <mergeCell ref="B140:B141"/>
    <mergeCell ref="C140:C141"/>
    <mergeCell ref="D140:D141"/>
    <mergeCell ref="E140:E141"/>
    <mergeCell ref="A144:A145"/>
    <mergeCell ref="B144:B145"/>
    <mergeCell ref="C144:C145"/>
    <mergeCell ref="D144:D145"/>
    <mergeCell ref="E144:E145"/>
    <mergeCell ref="F144:F145"/>
    <mergeCell ref="G144:G145"/>
    <mergeCell ref="H144:H145"/>
    <mergeCell ref="I144:I145"/>
    <mergeCell ref="J144:J145"/>
    <mergeCell ref="K144:K145"/>
    <mergeCell ref="L144:L145"/>
    <mergeCell ref="M144:M145"/>
    <mergeCell ref="N144:N145"/>
    <mergeCell ref="O144:O145"/>
    <mergeCell ref="P144:P145"/>
    <mergeCell ref="Q144:Q145"/>
    <mergeCell ref="K146:K147"/>
    <mergeCell ref="L146:L147"/>
    <mergeCell ref="M146:M147"/>
    <mergeCell ref="N146:N147"/>
    <mergeCell ref="O146:O147"/>
    <mergeCell ref="P146:P147"/>
    <mergeCell ref="Q146:Q147"/>
    <mergeCell ref="R142:R143"/>
    <mergeCell ref="S142:S143"/>
    <mergeCell ref="T142:T143"/>
    <mergeCell ref="U142:U143"/>
    <mergeCell ref="V142:V143"/>
    <mergeCell ref="R144:R145"/>
    <mergeCell ref="S144:S145"/>
    <mergeCell ref="T144:T145"/>
    <mergeCell ref="U144:U145"/>
    <mergeCell ref="V144:V145"/>
    <mergeCell ref="R146:R147"/>
    <mergeCell ref="S146:S147"/>
    <mergeCell ref="T146:T147"/>
    <mergeCell ref="U146:U147"/>
    <mergeCell ref="V146:V147"/>
    <mergeCell ref="R148:R149"/>
    <mergeCell ref="S148:S149"/>
    <mergeCell ref="T148:T149"/>
    <mergeCell ref="U148:U149"/>
    <mergeCell ref="V148:V149"/>
    <mergeCell ref="A146:A147"/>
    <mergeCell ref="B146:B147"/>
    <mergeCell ref="C146:C147"/>
    <mergeCell ref="D146:D147"/>
    <mergeCell ref="E146:E147"/>
    <mergeCell ref="A148:A149"/>
    <mergeCell ref="B148:B149"/>
    <mergeCell ref="C148:C149"/>
    <mergeCell ref="D148:D149"/>
    <mergeCell ref="E148:E149"/>
    <mergeCell ref="F148:F149"/>
    <mergeCell ref="G148:G149"/>
    <mergeCell ref="H148:H149"/>
    <mergeCell ref="I148:I149"/>
    <mergeCell ref="J148:J149"/>
    <mergeCell ref="K148:K149"/>
    <mergeCell ref="L148:L149"/>
    <mergeCell ref="M148:M149"/>
    <mergeCell ref="N148:N149"/>
    <mergeCell ref="O148:O149"/>
    <mergeCell ref="P148:P149"/>
    <mergeCell ref="Q148:Q149"/>
    <mergeCell ref="F146:F147"/>
    <mergeCell ref="G146:G147"/>
    <mergeCell ref="H146:H147"/>
    <mergeCell ref="I146:I147"/>
    <mergeCell ref="J146:J147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80"/>
  <sheetViews>
    <sheetView topLeftCell="B40" zoomScale="115" zoomScaleNormal="115" workbookViewId="0">
      <selection activeCell="H47" sqref="H47"/>
    </sheetView>
  </sheetViews>
  <sheetFormatPr defaultRowHeight="15" x14ac:dyDescent="0.25"/>
  <cols>
    <col min="1" max="1" width="32.42578125" customWidth="1"/>
    <col min="2" max="2" width="46.42578125" customWidth="1"/>
    <col min="3" max="3" width="16.42578125" customWidth="1"/>
    <col min="4" max="4" width="14.7109375" customWidth="1"/>
    <col min="5" max="5" width="14" bestFit="1" customWidth="1"/>
    <col min="6" max="6" width="14.7109375" customWidth="1"/>
    <col min="7" max="7" width="18.140625" customWidth="1"/>
    <col min="8" max="8" width="14.7109375" customWidth="1"/>
  </cols>
  <sheetData>
    <row r="1" spans="1:9" x14ac:dyDescent="0.25">
      <c r="A1" s="138" t="s">
        <v>50</v>
      </c>
      <c r="B1" s="138"/>
      <c r="C1" s="138"/>
      <c r="D1" s="138"/>
      <c r="E1" s="138"/>
      <c r="F1" s="138"/>
      <c r="G1" s="138"/>
      <c r="H1" s="138"/>
      <c r="I1" s="138"/>
    </row>
    <row r="2" spans="1:9" x14ac:dyDescent="0.25">
      <c r="A2" s="138" t="s">
        <v>51</v>
      </c>
      <c r="B2" s="138"/>
      <c r="C2" s="138"/>
      <c r="D2" s="138"/>
      <c r="E2" s="138"/>
      <c r="F2" s="138"/>
      <c r="G2" s="138"/>
      <c r="H2" s="138"/>
      <c r="I2" s="138"/>
    </row>
    <row r="3" spans="1:9" ht="15.75" x14ac:dyDescent="0.25">
      <c r="A3" s="139" t="s">
        <v>52</v>
      </c>
      <c r="B3" s="139"/>
      <c r="C3" s="139"/>
      <c r="D3" s="139"/>
      <c r="E3" s="139"/>
      <c r="F3" s="139"/>
      <c r="G3" s="139"/>
      <c r="H3" s="139"/>
      <c r="I3" s="139"/>
    </row>
    <row r="4" spans="1:9" ht="15.75" x14ac:dyDescent="0.25">
      <c r="A4" s="139" t="s">
        <v>53</v>
      </c>
      <c r="B4" s="139"/>
      <c r="C4" s="139"/>
      <c r="D4" s="139"/>
      <c r="E4" s="139"/>
      <c r="F4" s="139"/>
      <c r="G4" s="139"/>
      <c r="H4" s="139"/>
      <c r="I4" s="139"/>
    </row>
    <row r="5" spans="1:9" x14ac:dyDescent="0.25">
      <c r="A5" s="138" t="s">
        <v>54</v>
      </c>
      <c r="B5" s="138"/>
      <c r="C5" s="138"/>
      <c r="D5" s="138"/>
      <c r="E5" s="138"/>
      <c r="F5" s="138"/>
      <c r="G5" s="138"/>
      <c r="H5" s="138"/>
      <c r="I5" s="138"/>
    </row>
    <row r="6" spans="1:9" x14ac:dyDescent="0.25">
      <c r="A6" s="138" t="s">
        <v>55</v>
      </c>
      <c r="B6" s="138"/>
      <c r="C6" s="138"/>
      <c r="D6" s="138"/>
      <c r="E6" s="138"/>
      <c r="F6" s="138"/>
      <c r="G6" s="138"/>
      <c r="H6" s="138"/>
      <c r="I6" s="138"/>
    </row>
    <row r="7" spans="1:9" x14ac:dyDescent="0.25">
      <c r="A7" s="138" t="s">
        <v>56</v>
      </c>
      <c r="B7" s="138"/>
      <c r="C7" s="138"/>
      <c r="D7" s="138"/>
      <c r="E7" s="138"/>
      <c r="F7" s="138"/>
      <c r="G7" s="138"/>
      <c r="H7" s="138"/>
      <c r="I7" s="138"/>
    </row>
    <row r="8" spans="1:9" x14ac:dyDescent="0.25">
      <c r="A8" s="130" t="s">
        <v>57</v>
      </c>
      <c r="B8" s="130"/>
      <c r="C8" s="130"/>
      <c r="D8" s="130"/>
      <c r="E8" s="130"/>
      <c r="F8" s="130"/>
      <c r="G8" s="130"/>
      <c r="H8" s="130"/>
      <c r="I8" s="130"/>
    </row>
    <row r="9" spans="1:9" x14ac:dyDescent="0.25">
      <c r="A9" s="131" t="s">
        <v>58</v>
      </c>
      <c r="B9" s="131"/>
      <c r="C9" s="131"/>
      <c r="D9" s="131"/>
      <c r="E9" s="131"/>
      <c r="F9" s="131"/>
      <c r="G9" s="131"/>
      <c r="H9" s="131"/>
      <c r="I9" s="131"/>
    </row>
    <row r="11" spans="1:9" ht="16.5" thickBot="1" x14ac:dyDescent="0.3">
      <c r="A11" s="13" t="s">
        <v>59</v>
      </c>
      <c r="B11" s="12"/>
      <c r="C11" s="12"/>
    </row>
    <row r="12" spans="1:9" ht="15.75" thickBot="1" x14ac:dyDescent="0.3">
      <c r="A12" s="14" t="s">
        <v>60</v>
      </c>
      <c r="B12" s="14" t="s">
        <v>61</v>
      </c>
      <c r="C12" s="14" t="s">
        <v>62</v>
      </c>
    </row>
    <row r="13" spans="1:9" ht="15.75" thickBot="1" x14ac:dyDescent="0.3">
      <c r="A13" s="14" t="s">
        <v>63</v>
      </c>
      <c r="B13" s="15" t="s">
        <v>64</v>
      </c>
      <c r="C13" s="16"/>
    </row>
    <row r="14" spans="1:9" ht="15.75" thickBot="1" x14ac:dyDescent="0.3">
      <c r="A14" s="132" t="s">
        <v>65</v>
      </c>
      <c r="B14" s="17" t="s">
        <v>66</v>
      </c>
      <c r="C14" s="135" t="s">
        <v>69</v>
      </c>
    </row>
    <row r="15" spans="1:9" ht="15.75" thickBot="1" x14ac:dyDescent="0.3">
      <c r="A15" s="133"/>
      <c r="B15" s="17" t="s">
        <v>67</v>
      </c>
      <c r="C15" s="136"/>
    </row>
    <row r="16" spans="1:9" ht="15.75" thickBot="1" x14ac:dyDescent="0.3">
      <c r="A16" s="133"/>
      <c r="B16" s="17" t="s">
        <v>68</v>
      </c>
      <c r="C16" s="136"/>
    </row>
    <row r="17" spans="1:10" ht="15.75" thickBot="1" x14ac:dyDescent="0.3">
      <c r="A17" s="133"/>
      <c r="B17" s="17" t="s">
        <v>70</v>
      </c>
      <c r="C17" s="136"/>
    </row>
    <row r="18" spans="1:10" ht="15.75" thickBot="1" x14ac:dyDescent="0.3">
      <c r="A18" s="134"/>
      <c r="B18" s="17" t="s">
        <v>71</v>
      </c>
      <c r="C18" s="137"/>
    </row>
    <row r="19" spans="1:10" ht="15.75" thickBot="1" x14ac:dyDescent="0.3">
      <c r="A19" s="14" t="s">
        <v>72</v>
      </c>
      <c r="B19" s="18" t="s">
        <v>73</v>
      </c>
      <c r="C19" s="19" t="s">
        <v>74</v>
      </c>
    </row>
    <row r="20" spans="1:10" ht="15.75" thickBot="1" x14ac:dyDescent="0.3">
      <c r="A20" s="14" t="s">
        <v>75</v>
      </c>
      <c r="B20" s="15" t="s">
        <v>76</v>
      </c>
      <c r="C20" s="20" t="s">
        <v>77</v>
      </c>
    </row>
    <row r="21" spans="1:10" ht="45.75" thickBot="1" x14ac:dyDescent="0.3">
      <c r="A21" s="14" t="s">
        <v>103</v>
      </c>
      <c r="B21" s="15" t="s">
        <v>78</v>
      </c>
      <c r="C21" s="21" t="s">
        <v>79</v>
      </c>
    </row>
    <row r="22" spans="1:10" ht="30.75" thickBot="1" x14ac:dyDescent="0.3">
      <c r="A22" s="14" t="s">
        <v>80</v>
      </c>
      <c r="B22" s="15" t="s">
        <v>81</v>
      </c>
      <c r="C22" s="21" t="s">
        <v>82</v>
      </c>
    </row>
    <row r="23" spans="1:10" ht="15.75" thickBot="1" x14ac:dyDescent="0.3">
      <c r="A23" s="14" t="s">
        <v>83</v>
      </c>
      <c r="B23" s="15" t="s">
        <v>84</v>
      </c>
      <c r="C23" s="21" t="s">
        <v>85</v>
      </c>
    </row>
    <row r="24" spans="1:10" ht="15.75" thickBot="1" x14ac:dyDescent="0.3">
      <c r="A24" s="14" t="s">
        <v>86</v>
      </c>
      <c r="B24" s="15" t="s">
        <v>87</v>
      </c>
      <c r="C24" s="21" t="s">
        <v>88</v>
      </c>
      <c r="I24" s="2"/>
      <c r="J24" s="2"/>
    </row>
    <row r="25" spans="1:10" ht="15.75" thickBot="1" x14ac:dyDescent="0.3">
      <c r="A25" s="14" t="s">
        <v>83</v>
      </c>
      <c r="B25" s="15" t="s">
        <v>89</v>
      </c>
      <c r="C25" s="21" t="s">
        <v>90</v>
      </c>
      <c r="I25" s="2"/>
      <c r="J25" s="2"/>
    </row>
    <row r="26" spans="1:10" ht="15.75" thickBot="1" x14ac:dyDescent="0.3">
      <c r="I26" s="2"/>
      <c r="J26" s="2"/>
    </row>
    <row r="27" spans="1:10" ht="63.75" thickBot="1" x14ac:dyDescent="0.3">
      <c r="A27" s="30" t="s">
        <v>92</v>
      </c>
      <c r="B27" s="31" t="s">
        <v>91</v>
      </c>
      <c r="C27" s="32" t="s">
        <v>99</v>
      </c>
      <c r="D27" s="31" t="s">
        <v>91</v>
      </c>
      <c r="E27" s="32" t="s">
        <v>215</v>
      </c>
      <c r="F27" s="41" t="s">
        <v>91</v>
      </c>
      <c r="G27" s="43" t="s">
        <v>220</v>
      </c>
      <c r="H27" s="42" t="s">
        <v>91</v>
      </c>
      <c r="I27" s="2"/>
      <c r="J27" s="2"/>
    </row>
    <row r="28" spans="1:10" ht="15.75" x14ac:dyDescent="0.25">
      <c r="A28" s="33">
        <v>44575</v>
      </c>
      <c r="B28" s="28" t="s">
        <v>93</v>
      </c>
      <c r="C28" s="33">
        <v>44939</v>
      </c>
      <c r="D28" s="34" t="s">
        <v>102</v>
      </c>
      <c r="E28" s="33">
        <v>45303</v>
      </c>
      <c r="F28" s="34" t="s">
        <v>102</v>
      </c>
      <c r="G28" s="34">
        <v>45667</v>
      </c>
      <c r="H28" s="34" t="s">
        <v>96</v>
      </c>
      <c r="I28" s="2"/>
      <c r="J28" s="2"/>
    </row>
    <row r="29" spans="1:10" ht="15.75" x14ac:dyDescent="0.25">
      <c r="A29" s="35">
        <v>44582</v>
      </c>
      <c r="B29" s="28" t="s">
        <v>93</v>
      </c>
      <c r="C29" s="35">
        <v>44946</v>
      </c>
      <c r="D29" s="34" t="s">
        <v>102</v>
      </c>
      <c r="E29" s="35">
        <v>45310</v>
      </c>
      <c r="F29" s="34" t="s">
        <v>102</v>
      </c>
      <c r="G29" s="44">
        <v>45674</v>
      </c>
      <c r="H29" s="34" t="s">
        <v>96</v>
      </c>
      <c r="I29" s="2"/>
      <c r="J29" s="2"/>
    </row>
    <row r="30" spans="1:10" ht="15.75" x14ac:dyDescent="0.25">
      <c r="A30" s="33">
        <v>44589</v>
      </c>
      <c r="B30" s="28" t="s">
        <v>93</v>
      </c>
      <c r="C30" s="33">
        <v>44953</v>
      </c>
      <c r="D30" s="34" t="s">
        <v>102</v>
      </c>
      <c r="E30" s="33">
        <v>45317</v>
      </c>
      <c r="F30" s="34" t="s">
        <v>102</v>
      </c>
      <c r="G30" s="44">
        <v>45681</v>
      </c>
      <c r="H30" s="34" t="s">
        <v>96</v>
      </c>
      <c r="I30" s="2"/>
      <c r="J30" s="2"/>
    </row>
    <row r="31" spans="1:10" ht="15.75" x14ac:dyDescent="0.25">
      <c r="A31" s="33">
        <v>44596</v>
      </c>
      <c r="B31" s="28" t="s">
        <v>93</v>
      </c>
      <c r="C31" s="33">
        <v>44960</v>
      </c>
      <c r="D31" s="34" t="s">
        <v>102</v>
      </c>
      <c r="E31" s="33">
        <v>45324</v>
      </c>
      <c r="F31" s="34" t="s">
        <v>102</v>
      </c>
      <c r="G31" s="44">
        <v>45688</v>
      </c>
      <c r="H31" s="34" t="s">
        <v>96</v>
      </c>
      <c r="I31" s="2"/>
      <c r="J31" s="2"/>
    </row>
    <row r="32" spans="1:10" ht="15.75" x14ac:dyDescent="0.25">
      <c r="A32" s="35">
        <v>44606</v>
      </c>
      <c r="B32" s="28" t="s">
        <v>94</v>
      </c>
      <c r="C32" s="35">
        <v>44967</v>
      </c>
      <c r="D32" s="34" t="s">
        <v>102</v>
      </c>
      <c r="E32" s="35">
        <v>45331</v>
      </c>
      <c r="F32" s="34" t="s">
        <v>102</v>
      </c>
      <c r="G32" s="44">
        <v>45695</v>
      </c>
      <c r="H32" s="34" t="s">
        <v>96</v>
      </c>
      <c r="I32" s="2"/>
      <c r="J32" s="2"/>
    </row>
    <row r="33" spans="1:10" ht="15.75" x14ac:dyDescent="0.25">
      <c r="A33" s="33">
        <v>44610</v>
      </c>
      <c r="B33" s="28" t="s">
        <v>95</v>
      </c>
      <c r="C33" s="33">
        <v>44973</v>
      </c>
      <c r="D33" s="34" t="s">
        <v>105</v>
      </c>
      <c r="E33" s="33">
        <v>45338</v>
      </c>
      <c r="F33" s="34" t="s">
        <v>96</v>
      </c>
      <c r="G33" s="44">
        <v>45702</v>
      </c>
      <c r="H33" s="34" t="s">
        <v>96</v>
      </c>
      <c r="I33" s="2"/>
      <c r="J33" s="2"/>
    </row>
    <row r="34" spans="1:10" ht="15.75" x14ac:dyDescent="0.25">
      <c r="A34" s="33">
        <v>44617</v>
      </c>
      <c r="B34" s="28" t="s">
        <v>93</v>
      </c>
      <c r="C34" s="33">
        <v>44981</v>
      </c>
      <c r="D34" s="34" t="s">
        <v>102</v>
      </c>
      <c r="E34" s="33">
        <v>45345</v>
      </c>
      <c r="F34" s="34" t="s">
        <v>96</v>
      </c>
      <c r="G34" s="44">
        <v>45709</v>
      </c>
      <c r="H34" s="34" t="s">
        <v>96</v>
      </c>
    </row>
    <row r="35" spans="1:10" ht="15.75" x14ac:dyDescent="0.25">
      <c r="A35" s="35">
        <v>44624</v>
      </c>
      <c r="B35" s="28" t="s">
        <v>93</v>
      </c>
      <c r="C35" s="35">
        <v>44988</v>
      </c>
      <c r="D35" s="34" t="s">
        <v>102</v>
      </c>
      <c r="E35" s="35">
        <v>45352</v>
      </c>
      <c r="F35" s="34" t="s">
        <v>102</v>
      </c>
      <c r="G35" s="44">
        <v>45716</v>
      </c>
      <c r="H35" s="34" t="s">
        <v>96</v>
      </c>
    </row>
    <row r="36" spans="1:10" ht="15.75" x14ac:dyDescent="0.25">
      <c r="A36" s="33">
        <v>44631</v>
      </c>
      <c r="B36" s="28" t="s">
        <v>93</v>
      </c>
      <c r="C36" s="33">
        <v>44995</v>
      </c>
      <c r="D36" s="34" t="s">
        <v>102</v>
      </c>
      <c r="E36" s="33">
        <v>45359</v>
      </c>
      <c r="F36" s="34" t="s">
        <v>102</v>
      </c>
      <c r="G36" s="44">
        <v>45723</v>
      </c>
      <c r="H36" s="34" t="s">
        <v>96</v>
      </c>
    </row>
    <row r="37" spans="1:10" ht="15.75" x14ac:dyDescent="0.25">
      <c r="A37" s="33">
        <v>44638</v>
      </c>
      <c r="B37" s="28" t="s">
        <v>93</v>
      </c>
      <c r="C37" s="33">
        <v>45002</v>
      </c>
      <c r="D37" s="34" t="s">
        <v>102</v>
      </c>
      <c r="E37" s="33">
        <v>45366</v>
      </c>
      <c r="F37" s="34" t="s">
        <v>96</v>
      </c>
      <c r="G37" s="44">
        <v>45730</v>
      </c>
      <c r="H37" s="34" t="s">
        <v>96</v>
      </c>
    </row>
    <row r="38" spans="1:10" ht="15.75" x14ac:dyDescent="0.25">
      <c r="A38" s="35">
        <v>44645</v>
      </c>
      <c r="B38" s="28" t="s">
        <v>93</v>
      </c>
      <c r="C38" s="35">
        <v>45009</v>
      </c>
      <c r="D38" s="34" t="s">
        <v>102</v>
      </c>
      <c r="E38" s="35">
        <v>45373</v>
      </c>
      <c r="F38" s="34" t="s">
        <v>96</v>
      </c>
      <c r="G38" s="44">
        <v>45737</v>
      </c>
      <c r="H38" s="34" t="s">
        <v>96</v>
      </c>
    </row>
    <row r="39" spans="1:10" ht="15.75" x14ac:dyDescent="0.25">
      <c r="A39" s="33">
        <v>44652</v>
      </c>
      <c r="B39" s="28" t="s">
        <v>93</v>
      </c>
      <c r="C39" s="33">
        <v>45016</v>
      </c>
      <c r="D39" s="34" t="s">
        <v>102</v>
      </c>
      <c r="E39" s="33">
        <v>45380</v>
      </c>
      <c r="F39" s="34" t="s">
        <v>96</v>
      </c>
      <c r="G39" s="44">
        <v>45744</v>
      </c>
      <c r="H39" s="34" t="s">
        <v>96</v>
      </c>
    </row>
    <row r="40" spans="1:10" ht="15.75" x14ac:dyDescent="0.25">
      <c r="A40" s="33">
        <v>44659</v>
      </c>
      <c r="B40" s="28" t="s">
        <v>93</v>
      </c>
      <c r="C40" s="33">
        <v>45023</v>
      </c>
      <c r="D40" s="34" t="s">
        <v>102</v>
      </c>
      <c r="E40" s="33">
        <v>45387</v>
      </c>
      <c r="F40" s="34" t="s">
        <v>96</v>
      </c>
      <c r="G40" s="44">
        <v>45751</v>
      </c>
      <c r="H40" s="34" t="s">
        <v>96</v>
      </c>
    </row>
    <row r="41" spans="1:10" ht="15.75" x14ac:dyDescent="0.25">
      <c r="A41" s="35">
        <v>44666</v>
      </c>
      <c r="B41" s="28" t="s">
        <v>93</v>
      </c>
      <c r="C41" s="35">
        <v>45030</v>
      </c>
      <c r="D41" s="34" t="s">
        <v>102</v>
      </c>
      <c r="E41" s="35">
        <v>45394</v>
      </c>
      <c r="F41" s="34" t="s">
        <v>96</v>
      </c>
      <c r="G41" s="44">
        <v>45758</v>
      </c>
      <c r="H41" s="34" t="s">
        <v>96</v>
      </c>
    </row>
    <row r="42" spans="1:10" ht="15.75" x14ac:dyDescent="0.25">
      <c r="A42" s="33">
        <v>44673</v>
      </c>
      <c r="B42" s="28" t="s">
        <v>93</v>
      </c>
      <c r="C42" s="33">
        <v>45034</v>
      </c>
      <c r="D42" s="34" t="s">
        <v>104</v>
      </c>
      <c r="E42" s="33">
        <v>45401</v>
      </c>
      <c r="F42" s="34" t="s">
        <v>96</v>
      </c>
      <c r="G42" s="44">
        <v>45765</v>
      </c>
      <c r="H42" s="34" t="s">
        <v>96</v>
      </c>
    </row>
    <row r="43" spans="1:10" ht="15.75" x14ac:dyDescent="0.25">
      <c r="A43" s="33">
        <v>44680</v>
      </c>
      <c r="B43" s="28" t="s">
        <v>93</v>
      </c>
      <c r="C43" s="33">
        <v>45044</v>
      </c>
      <c r="D43" s="34" t="s">
        <v>102</v>
      </c>
      <c r="E43" s="33">
        <v>45408</v>
      </c>
      <c r="F43" s="34" t="s">
        <v>96</v>
      </c>
      <c r="G43" s="44">
        <v>45772</v>
      </c>
      <c r="H43" s="34" t="s">
        <v>96</v>
      </c>
    </row>
    <row r="44" spans="1:10" ht="15.75" x14ac:dyDescent="0.25">
      <c r="A44" s="35">
        <v>44687</v>
      </c>
      <c r="B44" s="28" t="s">
        <v>96</v>
      </c>
      <c r="C44" s="35">
        <v>45051</v>
      </c>
      <c r="D44" s="34" t="s">
        <v>102</v>
      </c>
      <c r="E44" s="35">
        <v>45415</v>
      </c>
      <c r="F44" s="34" t="s">
        <v>96</v>
      </c>
      <c r="G44" s="44">
        <v>45779</v>
      </c>
      <c r="H44" s="34" t="s">
        <v>96</v>
      </c>
    </row>
    <row r="45" spans="1:10" ht="15.75" x14ac:dyDescent="0.25">
      <c r="A45" s="33">
        <v>44694</v>
      </c>
      <c r="B45" s="28" t="s">
        <v>96</v>
      </c>
      <c r="C45" s="33">
        <v>45058</v>
      </c>
      <c r="D45" s="34" t="s">
        <v>102</v>
      </c>
      <c r="E45" s="33">
        <v>45422</v>
      </c>
      <c r="F45" s="34" t="s">
        <v>96</v>
      </c>
      <c r="G45" s="44">
        <v>45786</v>
      </c>
      <c r="H45" s="34" t="s">
        <v>96</v>
      </c>
    </row>
    <row r="46" spans="1:10" ht="15.75" x14ac:dyDescent="0.25">
      <c r="A46" s="33">
        <v>44701</v>
      </c>
      <c r="B46" s="28" t="s">
        <v>96</v>
      </c>
      <c r="C46" s="33">
        <v>45065</v>
      </c>
      <c r="D46" s="34" t="s">
        <v>102</v>
      </c>
      <c r="E46" s="33">
        <v>45429</v>
      </c>
      <c r="F46" s="34" t="s">
        <v>102</v>
      </c>
      <c r="G46" s="44">
        <v>45793</v>
      </c>
      <c r="H46" s="34" t="s">
        <v>96</v>
      </c>
    </row>
    <row r="47" spans="1:10" ht="15.75" x14ac:dyDescent="0.25">
      <c r="A47" s="33">
        <v>44645</v>
      </c>
      <c r="B47" s="28" t="s">
        <v>97</v>
      </c>
      <c r="C47" s="35">
        <v>45072</v>
      </c>
      <c r="D47" s="34" t="s">
        <v>102</v>
      </c>
      <c r="E47" s="35">
        <v>45436</v>
      </c>
      <c r="F47" s="34" t="s">
        <v>102</v>
      </c>
      <c r="G47" s="44">
        <v>45800</v>
      </c>
      <c r="H47" s="36"/>
    </row>
    <row r="48" spans="1:10" ht="15.75" x14ac:dyDescent="0.25">
      <c r="A48" s="35">
        <v>44708</v>
      </c>
      <c r="B48" s="28" t="s">
        <v>96</v>
      </c>
      <c r="C48" s="33">
        <v>45079</v>
      </c>
      <c r="D48" s="34" t="s">
        <v>102</v>
      </c>
      <c r="E48" s="33">
        <v>45443</v>
      </c>
      <c r="F48" s="34" t="s">
        <v>102</v>
      </c>
      <c r="G48" s="44">
        <v>45807</v>
      </c>
      <c r="H48" s="36"/>
    </row>
    <row r="49" spans="1:8" ht="15.75" x14ac:dyDescent="0.25">
      <c r="A49" s="33">
        <v>44715</v>
      </c>
      <c r="B49" s="28" t="s">
        <v>96</v>
      </c>
      <c r="C49" s="33">
        <v>45082</v>
      </c>
      <c r="D49" s="34" t="s">
        <v>184</v>
      </c>
      <c r="E49" s="33">
        <v>45450</v>
      </c>
      <c r="F49" s="34" t="s">
        <v>102</v>
      </c>
      <c r="G49" s="44">
        <v>45814</v>
      </c>
      <c r="H49" s="36"/>
    </row>
    <row r="50" spans="1:8" ht="15.75" x14ac:dyDescent="0.25">
      <c r="A50" s="33">
        <v>44722</v>
      </c>
      <c r="B50" s="28" t="s">
        <v>96</v>
      </c>
      <c r="C50" s="35">
        <v>45093</v>
      </c>
      <c r="D50" s="34" t="s">
        <v>102</v>
      </c>
      <c r="E50" s="35">
        <v>45457</v>
      </c>
      <c r="F50" s="34" t="s">
        <v>96</v>
      </c>
      <c r="G50" s="44">
        <v>45821</v>
      </c>
      <c r="H50" s="36"/>
    </row>
    <row r="51" spans="1:8" ht="15.75" x14ac:dyDescent="0.25">
      <c r="A51" s="35">
        <v>44729</v>
      </c>
      <c r="B51" s="28" t="s">
        <v>96</v>
      </c>
      <c r="C51" s="33">
        <v>45100</v>
      </c>
      <c r="D51" s="34" t="s">
        <v>102</v>
      </c>
      <c r="E51" s="33">
        <v>45464</v>
      </c>
      <c r="F51" s="34" t="s">
        <v>96</v>
      </c>
      <c r="G51" s="44">
        <v>45828</v>
      </c>
      <c r="H51" s="36"/>
    </row>
    <row r="52" spans="1:8" ht="15.75" x14ac:dyDescent="0.25">
      <c r="A52" s="33">
        <v>44736</v>
      </c>
      <c r="B52" s="28" t="s">
        <v>96</v>
      </c>
      <c r="C52" s="33">
        <v>45107</v>
      </c>
      <c r="D52" s="34" t="s">
        <v>102</v>
      </c>
      <c r="E52" s="33">
        <v>45467</v>
      </c>
      <c r="F52" s="34" t="s">
        <v>184</v>
      </c>
      <c r="G52" s="44">
        <v>45835</v>
      </c>
      <c r="H52" s="36"/>
    </row>
    <row r="53" spans="1:8" ht="15.75" x14ac:dyDescent="0.25">
      <c r="A53" s="33">
        <v>44743</v>
      </c>
      <c r="B53" s="28" t="s">
        <v>96</v>
      </c>
      <c r="C53" s="35">
        <v>45112</v>
      </c>
      <c r="D53" s="34" t="s">
        <v>185</v>
      </c>
      <c r="E53" s="33">
        <v>45470</v>
      </c>
      <c r="F53" s="34" t="s">
        <v>185</v>
      </c>
      <c r="G53" s="44">
        <v>45842</v>
      </c>
      <c r="H53" s="36"/>
    </row>
    <row r="54" spans="1:8" ht="15.75" x14ac:dyDescent="0.25">
      <c r="A54" s="35">
        <v>44749</v>
      </c>
      <c r="B54" s="29" t="s">
        <v>98</v>
      </c>
      <c r="C54" s="33">
        <v>45121</v>
      </c>
      <c r="D54" s="34" t="s">
        <v>96</v>
      </c>
      <c r="E54" s="35">
        <v>45478</v>
      </c>
      <c r="F54" s="34" t="s">
        <v>96</v>
      </c>
      <c r="G54" s="44">
        <v>45849</v>
      </c>
      <c r="H54" s="36"/>
    </row>
    <row r="55" spans="1:8" ht="15.75" x14ac:dyDescent="0.25">
      <c r="A55" s="35">
        <v>44750</v>
      </c>
      <c r="B55" s="28" t="s">
        <v>96</v>
      </c>
      <c r="C55" s="33">
        <v>45128</v>
      </c>
      <c r="D55" s="34" t="s">
        <v>96</v>
      </c>
      <c r="E55" s="33">
        <v>45485</v>
      </c>
      <c r="F55" s="34" t="s">
        <v>96</v>
      </c>
      <c r="G55" s="44">
        <v>45856</v>
      </c>
      <c r="H55" s="36"/>
    </row>
    <row r="56" spans="1:8" ht="15.75" x14ac:dyDescent="0.25">
      <c r="A56" s="33">
        <v>44757</v>
      </c>
      <c r="B56" s="28" t="s">
        <v>96</v>
      </c>
      <c r="C56" s="35">
        <v>45135</v>
      </c>
      <c r="D56" s="34" t="s">
        <v>96</v>
      </c>
      <c r="E56" s="33">
        <v>45492</v>
      </c>
      <c r="F56" s="34" t="s">
        <v>96</v>
      </c>
      <c r="G56" s="44">
        <v>45863</v>
      </c>
      <c r="H56" s="36"/>
    </row>
    <row r="57" spans="1:8" ht="15.75" x14ac:dyDescent="0.25">
      <c r="A57" s="33">
        <v>44764</v>
      </c>
      <c r="B57" s="28" t="s">
        <v>96</v>
      </c>
      <c r="C57" s="33">
        <v>45142</v>
      </c>
      <c r="D57" s="34" t="s">
        <v>102</v>
      </c>
      <c r="E57" s="35">
        <v>45499</v>
      </c>
      <c r="F57" s="34" t="s">
        <v>96</v>
      </c>
      <c r="G57" s="44">
        <v>45870</v>
      </c>
      <c r="H57" s="36"/>
    </row>
    <row r="58" spans="1:8" ht="15.75" x14ac:dyDescent="0.25">
      <c r="A58" s="35">
        <v>44771</v>
      </c>
      <c r="B58" s="28" t="s">
        <v>96</v>
      </c>
      <c r="C58" s="33">
        <v>45149</v>
      </c>
      <c r="D58" s="34" t="s">
        <v>102</v>
      </c>
      <c r="E58" s="33">
        <v>45506</v>
      </c>
      <c r="F58" s="34" t="s">
        <v>96</v>
      </c>
      <c r="G58" s="44">
        <v>45877</v>
      </c>
      <c r="H58" s="36"/>
    </row>
    <row r="59" spans="1:8" ht="15.75" x14ac:dyDescent="0.25">
      <c r="A59" s="33">
        <v>44778</v>
      </c>
      <c r="B59" s="28" t="s">
        <v>96</v>
      </c>
      <c r="C59" s="35">
        <v>45156</v>
      </c>
      <c r="D59" s="34" t="s">
        <v>102</v>
      </c>
      <c r="E59" s="33">
        <v>45513</v>
      </c>
      <c r="F59" s="34" t="s">
        <v>96</v>
      </c>
      <c r="G59" s="44">
        <v>45884</v>
      </c>
      <c r="H59" s="36"/>
    </row>
    <row r="60" spans="1:8" ht="15.75" x14ac:dyDescent="0.25">
      <c r="A60" s="33">
        <v>44785</v>
      </c>
      <c r="B60" s="28" t="s">
        <v>96</v>
      </c>
      <c r="C60" s="33">
        <v>45163</v>
      </c>
      <c r="D60" s="34" t="s">
        <v>96</v>
      </c>
      <c r="E60" s="35">
        <v>45520</v>
      </c>
      <c r="F60" s="34" t="s">
        <v>96</v>
      </c>
      <c r="G60" s="44">
        <v>45891</v>
      </c>
      <c r="H60" s="36"/>
    </row>
    <row r="61" spans="1:8" ht="15.75" x14ac:dyDescent="0.25">
      <c r="A61" s="35">
        <v>44792</v>
      </c>
      <c r="B61" s="28" t="s">
        <v>96</v>
      </c>
      <c r="C61" s="33">
        <v>45170</v>
      </c>
      <c r="D61" s="34" t="s">
        <v>96</v>
      </c>
      <c r="E61" s="33">
        <v>45527</v>
      </c>
      <c r="F61" s="34" t="s">
        <v>96</v>
      </c>
      <c r="G61" s="44">
        <v>45898</v>
      </c>
      <c r="H61" s="36"/>
    </row>
    <row r="62" spans="1:8" ht="15.75" x14ac:dyDescent="0.25">
      <c r="A62" s="33">
        <v>44799</v>
      </c>
      <c r="B62" s="28" t="s">
        <v>96</v>
      </c>
      <c r="C62" s="35">
        <v>45177</v>
      </c>
      <c r="D62" s="34" t="s">
        <v>96</v>
      </c>
      <c r="E62" s="33">
        <v>45534</v>
      </c>
      <c r="F62" s="34" t="s">
        <v>96</v>
      </c>
      <c r="G62" s="44">
        <v>45905</v>
      </c>
      <c r="H62" s="36"/>
    </row>
    <row r="63" spans="1:8" ht="15.75" x14ac:dyDescent="0.25">
      <c r="A63" s="33">
        <v>44806</v>
      </c>
      <c r="B63" s="28" t="s">
        <v>96</v>
      </c>
      <c r="C63" s="33">
        <v>45184</v>
      </c>
      <c r="D63" s="34" t="s">
        <v>96</v>
      </c>
      <c r="E63" s="35">
        <v>45541</v>
      </c>
      <c r="F63" s="34" t="s">
        <v>96</v>
      </c>
      <c r="G63" s="44">
        <v>45912</v>
      </c>
      <c r="H63" s="36"/>
    </row>
    <row r="64" spans="1:8" ht="15.75" x14ac:dyDescent="0.25">
      <c r="A64" s="35">
        <v>44813</v>
      </c>
      <c r="B64" s="28" t="s">
        <v>96</v>
      </c>
      <c r="C64" s="33">
        <v>45191</v>
      </c>
      <c r="D64" s="34" t="s">
        <v>96</v>
      </c>
      <c r="E64" s="33">
        <v>45548</v>
      </c>
      <c r="F64" s="34" t="s">
        <v>96</v>
      </c>
      <c r="G64" s="44">
        <v>45919</v>
      </c>
      <c r="H64" s="36"/>
    </row>
    <row r="65" spans="1:8" ht="15.75" x14ac:dyDescent="0.25">
      <c r="A65" s="33">
        <v>44820</v>
      </c>
      <c r="B65" s="28" t="s">
        <v>96</v>
      </c>
      <c r="C65" s="35">
        <v>45198</v>
      </c>
      <c r="D65" s="34" t="s">
        <v>96</v>
      </c>
      <c r="E65" s="33">
        <v>45555</v>
      </c>
      <c r="F65" s="34" t="s">
        <v>96</v>
      </c>
      <c r="G65" s="44">
        <v>45926</v>
      </c>
      <c r="H65" s="36"/>
    </row>
    <row r="66" spans="1:8" ht="15.75" x14ac:dyDescent="0.25">
      <c r="A66" s="33">
        <v>44827</v>
      </c>
      <c r="B66" s="28" t="s">
        <v>96</v>
      </c>
      <c r="C66" s="33">
        <v>45205</v>
      </c>
      <c r="D66" s="34" t="s">
        <v>96</v>
      </c>
      <c r="E66" s="35">
        <v>45562</v>
      </c>
      <c r="F66" s="34" t="s">
        <v>96</v>
      </c>
      <c r="G66" s="44">
        <v>45933</v>
      </c>
      <c r="H66" s="36"/>
    </row>
    <row r="67" spans="1:8" ht="15.75" x14ac:dyDescent="0.25">
      <c r="A67" s="35">
        <v>44834</v>
      </c>
      <c r="B67" s="28" t="s">
        <v>96</v>
      </c>
      <c r="C67" s="33">
        <v>45212</v>
      </c>
      <c r="D67" s="34" t="s">
        <v>96</v>
      </c>
      <c r="E67" s="33">
        <v>45569</v>
      </c>
      <c r="F67" s="34" t="s">
        <v>96</v>
      </c>
      <c r="G67" s="44">
        <v>45940</v>
      </c>
      <c r="H67" s="36"/>
    </row>
    <row r="68" spans="1:8" ht="15.75" x14ac:dyDescent="0.25">
      <c r="A68" s="33">
        <v>44841</v>
      </c>
      <c r="B68" s="28" t="s">
        <v>96</v>
      </c>
      <c r="C68" s="35">
        <v>45219</v>
      </c>
      <c r="D68" s="34" t="s">
        <v>96</v>
      </c>
      <c r="E68" s="33">
        <v>45576</v>
      </c>
      <c r="F68" s="34" t="s">
        <v>96</v>
      </c>
      <c r="G68" s="44">
        <v>45947</v>
      </c>
      <c r="H68" s="36"/>
    </row>
    <row r="69" spans="1:8" ht="15.75" x14ac:dyDescent="0.25">
      <c r="A69" s="33">
        <v>44848</v>
      </c>
      <c r="B69" s="28" t="s">
        <v>96</v>
      </c>
      <c r="C69" s="33">
        <v>45226</v>
      </c>
      <c r="D69" s="34" t="s">
        <v>96</v>
      </c>
      <c r="E69" s="35">
        <v>45583</v>
      </c>
      <c r="F69" s="34" t="s">
        <v>96</v>
      </c>
      <c r="G69" s="44">
        <v>45954</v>
      </c>
      <c r="H69" s="36"/>
    </row>
    <row r="70" spans="1:8" ht="15.75" x14ac:dyDescent="0.25">
      <c r="A70" s="35">
        <v>44855</v>
      </c>
      <c r="B70" s="28" t="s">
        <v>96</v>
      </c>
      <c r="C70" s="33">
        <v>45233</v>
      </c>
      <c r="D70" s="34" t="s">
        <v>96</v>
      </c>
      <c r="E70" s="33">
        <v>45590</v>
      </c>
      <c r="F70" s="34" t="s">
        <v>96</v>
      </c>
      <c r="G70" s="44">
        <v>45961</v>
      </c>
      <c r="H70" s="36"/>
    </row>
    <row r="71" spans="1:8" ht="15.75" x14ac:dyDescent="0.25">
      <c r="A71" s="33">
        <v>44862</v>
      </c>
      <c r="B71" s="28" t="s">
        <v>96</v>
      </c>
      <c r="C71" s="35">
        <v>45240</v>
      </c>
      <c r="D71" s="34" t="s">
        <v>96</v>
      </c>
      <c r="E71" s="33">
        <v>45597</v>
      </c>
      <c r="F71" s="34" t="s">
        <v>96</v>
      </c>
      <c r="G71" s="44">
        <v>45968</v>
      </c>
      <c r="H71" s="36"/>
    </row>
    <row r="72" spans="1:8" ht="15.75" x14ac:dyDescent="0.25">
      <c r="A72" s="33">
        <v>44869</v>
      </c>
      <c r="B72" s="28" t="s">
        <v>96</v>
      </c>
      <c r="C72" s="33">
        <v>45247</v>
      </c>
      <c r="D72" s="27" t="s">
        <v>102</v>
      </c>
      <c r="E72" s="35">
        <v>45604</v>
      </c>
      <c r="F72" s="34" t="s">
        <v>96</v>
      </c>
      <c r="G72" s="44">
        <v>45975</v>
      </c>
      <c r="H72" s="36"/>
    </row>
    <row r="73" spans="1:8" ht="15.75" x14ac:dyDescent="0.25">
      <c r="A73" s="35">
        <v>44876</v>
      </c>
      <c r="B73" s="28" t="s">
        <v>96</v>
      </c>
      <c r="C73" s="33">
        <v>45254</v>
      </c>
      <c r="D73" s="34" t="s">
        <v>96</v>
      </c>
      <c r="E73" s="33">
        <v>45611</v>
      </c>
      <c r="F73" s="34" t="s">
        <v>96</v>
      </c>
      <c r="G73" s="44">
        <v>45982</v>
      </c>
      <c r="H73" s="36"/>
    </row>
    <row r="74" spans="1:8" ht="15.75" x14ac:dyDescent="0.25">
      <c r="A74" s="33">
        <v>44883</v>
      </c>
      <c r="B74" s="28" t="s">
        <v>96</v>
      </c>
      <c r="C74" s="35">
        <v>45261</v>
      </c>
      <c r="D74" s="34" t="s">
        <v>96</v>
      </c>
      <c r="E74" s="33">
        <v>45618</v>
      </c>
      <c r="F74" s="37" t="s">
        <v>221</v>
      </c>
      <c r="G74" s="44">
        <v>45989</v>
      </c>
      <c r="H74" s="36"/>
    </row>
    <row r="75" spans="1:8" ht="15.75" x14ac:dyDescent="0.25">
      <c r="A75" s="33">
        <v>44890</v>
      </c>
      <c r="B75" s="28" t="s">
        <v>96</v>
      </c>
      <c r="C75" s="33">
        <v>45266</v>
      </c>
      <c r="D75" s="27" t="s">
        <v>214</v>
      </c>
      <c r="E75" s="35">
        <v>45625</v>
      </c>
      <c r="F75" s="37" t="s">
        <v>221</v>
      </c>
      <c r="G75" s="44">
        <v>45996</v>
      </c>
      <c r="H75" s="36"/>
    </row>
    <row r="76" spans="1:8" ht="15.75" x14ac:dyDescent="0.25">
      <c r="A76" s="35">
        <v>44897</v>
      </c>
      <c r="B76" s="28" t="s">
        <v>96</v>
      </c>
      <c r="C76" s="33">
        <v>45275</v>
      </c>
      <c r="D76" s="27" t="s">
        <v>102</v>
      </c>
      <c r="E76" s="33">
        <v>45630</v>
      </c>
      <c r="F76" s="27" t="s">
        <v>79</v>
      </c>
      <c r="G76" s="44">
        <v>46003</v>
      </c>
      <c r="H76" s="36"/>
    </row>
    <row r="77" spans="1:8" ht="15.75" x14ac:dyDescent="0.25">
      <c r="A77" s="33">
        <v>44904</v>
      </c>
      <c r="B77" s="28" t="s">
        <v>96</v>
      </c>
      <c r="C77" s="35">
        <v>45280</v>
      </c>
      <c r="D77" s="27" t="s">
        <v>102</v>
      </c>
      <c r="E77" s="33">
        <v>45632</v>
      </c>
      <c r="F77" s="37" t="s">
        <v>221</v>
      </c>
      <c r="G77" s="44">
        <v>46010</v>
      </c>
      <c r="H77" s="36"/>
    </row>
    <row r="78" spans="1:8" ht="15.75" x14ac:dyDescent="0.25">
      <c r="A78" s="33">
        <v>44911</v>
      </c>
      <c r="B78" s="28" t="s">
        <v>96</v>
      </c>
      <c r="C78" s="33"/>
      <c r="D78" s="28"/>
      <c r="E78" s="35">
        <v>45639</v>
      </c>
      <c r="F78" s="40"/>
    </row>
    <row r="79" spans="1:8" ht="15.75" x14ac:dyDescent="0.25">
      <c r="A79" s="35">
        <v>44915</v>
      </c>
      <c r="B79" s="28" t="s">
        <v>100</v>
      </c>
      <c r="C79" s="33"/>
      <c r="D79" s="28"/>
      <c r="E79" s="35">
        <v>45646</v>
      </c>
      <c r="F79" s="29"/>
    </row>
    <row r="80" spans="1:8" ht="15.75" x14ac:dyDescent="0.25">
      <c r="E80" s="38"/>
      <c r="F80" s="39"/>
    </row>
  </sheetData>
  <mergeCells count="11">
    <mergeCell ref="A8:I8"/>
    <mergeCell ref="A9:I9"/>
    <mergeCell ref="A14:A18"/>
    <mergeCell ref="C14:C18"/>
    <mergeCell ref="A1:I1"/>
    <mergeCell ref="A2:I2"/>
    <mergeCell ref="A3:I3"/>
    <mergeCell ref="A4:I4"/>
    <mergeCell ref="A5:I5"/>
    <mergeCell ref="A6:I6"/>
    <mergeCell ref="A7:I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KK metode - pravokutni p.p.</vt:lpstr>
      <vt:lpstr>KK metode - kružni p.p.</vt:lpstr>
      <vt:lpstr>Plan i zapis održavanja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Pentek</dc:creator>
  <cp:lastModifiedBy>espada</cp:lastModifiedBy>
  <dcterms:created xsi:type="dcterms:W3CDTF">2022-12-20T08:07:24Z</dcterms:created>
  <dcterms:modified xsi:type="dcterms:W3CDTF">2025-09-05T16:25:48Z</dcterms:modified>
</cp:coreProperties>
</file>